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2023年医院全面预算表" sheetId="17" r:id="rId1"/>
    <sheet name="附表1.2023年医院事业收入预算表（自有资金）" sheetId="16" r:id="rId2"/>
    <sheet name="附表2.2023年财政一般公共预算支出表" sheetId="18" r:id="rId3"/>
    <sheet name="附表3.2023年支出预算表(招标采购类)" sheetId="19" r:id="rId4"/>
  </sheets>
  <definedNames>
    <definedName name="_xlnm.Print_Area" localSheetId="2">附表2.2023年财政一般公共预算支出表!$A$2:$E$21</definedName>
    <definedName name="_xlnm.Print_Titles" localSheetId="1">'附表1.2023年医院事业收入预算表（自有资金）'!$1:$3</definedName>
  </definedNames>
  <calcPr calcId="144525"/>
</workbook>
</file>

<file path=xl/comments1.xml><?xml version="1.0" encoding="utf-8"?>
<comments xmlns="http://schemas.openxmlformats.org/spreadsheetml/2006/main">
  <authors>
    <author>瞿晨红</author>
  </authors>
  <commentList>
    <comment ref="G3" authorId="0">
      <text>
        <r>
          <rPr>
            <sz val="9"/>
            <rFont val="宋体"/>
            <charset val="134"/>
          </rPr>
          <t xml:space="preserve">说明2023年预算金额计算依据，含标准、数量，增长率等
</t>
        </r>
      </text>
    </comment>
  </commentList>
</comments>
</file>

<file path=xl/comments2.xml><?xml version="1.0" encoding="utf-8"?>
<comments xmlns="http://schemas.openxmlformats.org/spreadsheetml/2006/main">
  <authors>
    <author>瞿晨红</author>
  </authors>
  <commentList>
    <comment ref="A12" authorId="0">
      <text>
        <r>
          <rPr>
            <sz val="9"/>
            <rFont val="宋体"/>
            <charset val="134"/>
          </rPr>
          <t>分别列明一般公共预算支出功能科目</t>
        </r>
      </text>
    </comment>
  </commentList>
</comments>
</file>

<file path=xl/sharedStrings.xml><?xml version="1.0" encoding="utf-8"?>
<sst xmlns="http://schemas.openxmlformats.org/spreadsheetml/2006/main" count="394" uniqueCount="274">
  <si>
    <r>
      <rPr>
        <sz val="14"/>
        <color indexed="8"/>
        <rFont val="Dialog"/>
        <charset val="134"/>
      </rPr>
      <t>2023</t>
    </r>
    <r>
      <rPr>
        <sz val="14"/>
        <color indexed="8"/>
        <rFont val="宋体"/>
        <charset val="134"/>
      </rPr>
      <t>年度收支预算表</t>
    </r>
  </si>
  <si>
    <t>单位（盖章） ：兰州市第三人民医院</t>
  </si>
  <si>
    <t>单位：万元</t>
  </si>
  <si>
    <t>收入</t>
  </si>
  <si>
    <t>支出</t>
  </si>
  <si>
    <t>项目</t>
  </si>
  <si>
    <t xml:space="preserve">预算数	</t>
  </si>
  <si>
    <t>一、一般公共预算收入</t>
  </si>
  <si>
    <t>一、一般公共预算支出</t>
  </si>
  <si>
    <t>二、纳入预算管理的政府性基金收入</t>
  </si>
  <si>
    <t xml:space="preserve">  基本支出</t>
  </si>
  <si>
    <t>三、国有资本经营预算收入</t>
  </si>
  <si>
    <t xml:space="preserve">  项目支出</t>
  </si>
  <si>
    <t>四、事业收入</t>
  </si>
  <si>
    <t>二、事业支出</t>
  </si>
  <si>
    <t>五、上级补助收入</t>
  </si>
  <si>
    <r>
      <rPr>
        <b/>
        <sz val="9"/>
        <color rgb="FF000000"/>
        <rFont val="Dialog"/>
        <charset val="134"/>
      </rPr>
      <t>1.</t>
    </r>
    <r>
      <rPr>
        <b/>
        <sz val="9"/>
        <color rgb="FF000000"/>
        <rFont val="宋体"/>
        <charset val="134"/>
      </rPr>
      <t>人员经费</t>
    </r>
  </si>
  <si>
    <t>六、其他收入</t>
  </si>
  <si>
    <t xml:space="preserve">   工资支出</t>
  </si>
  <si>
    <t>……</t>
  </si>
  <si>
    <t xml:space="preserve">   绩效</t>
  </si>
  <si>
    <t xml:space="preserve">   五险一金</t>
  </si>
  <si>
    <t xml:space="preserve">   伙食、夜班</t>
  </si>
  <si>
    <t xml:space="preserve">   临散工</t>
  </si>
  <si>
    <t xml:space="preserve">   奖励金</t>
  </si>
  <si>
    <t xml:space="preserve">   生活补助</t>
  </si>
  <si>
    <r>
      <rPr>
        <b/>
        <sz val="9"/>
        <color rgb="FF000000"/>
        <rFont val="Dialog"/>
        <charset val="134"/>
      </rPr>
      <t>2</t>
    </r>
    <r>
      <rPr>
        <b/>
        <sz val="9"/>
        <color rgb="FF000000"/>
        <rFont val="宋体"/>
        <charset val="134"/>
      </rPr>
      <t>.卫生材料费</t>
    </r>
  </si>
  <si>
    <r>
      <rPr>
        <b/>
        <sz val="9"/>
        <color rgb="FF000000"/>
        <rFont val="Dialog"/>
        <charset val="134"/>
      </rPr>
      <t>3</t>
    </r>
    <r>
      <rPr>
        <b/>
        <sz val="9"/>
        <color rgb="FF000000"/>
        <rFont val="宋体"/>
        <charset val="134"/>
      </rPr>
      <t>.药品费</t>
    </r>
  </si>
  <si>
    <r>
      <rPr>
        <b/>
        <sz val="9"/>
        <color rgb="FF000000"/>
        <rFont val="Dialog"/>
        <charset val="134"/>
      </rPr>
      <t>4</t>
    </r>
    <r>
      <rPr>
        <b/>
        <sz val="9"/>
        <color rgb="FF000000"/>
        <rFont val="宋体"/>
        <charset val="134"/>
      </rPr>
      <t>.固定资产折旧</t>
    </r>
  </si>
  <si>
    <r>
      <rPr>
        <b/>
        <sz val="9"/>
        <color rgb="FF000000"/>
        <rFont val="Dialog"/>
        <charset val="134"/>
      </rPr>
      <t>5</t>
    </r>
    <r>
      <rPr>
        <b/>
        <sz val="9"/>
        <color rgb="FF000000"/>
        <rFont val="宋体"/>
        <charset val="134"/>
      </rPr>
      <t>.无形资产摊销</t>
    </r>
  </si>
  <si>
    <r>
      <rPr>
        <b/>
        <sz val="9"/>
        <color rgb="FF000000"/>
        <rFont val="Dialog"/>
        <charset val="134"/>
      </rPr>
      <t>6</t>
    </r>
    <r>
      <rPr>
        <b/>
        <sz val="9"/>
        <color rgb="FF000000"/>
        <rFont val="宋体"/>
        <charset val="134"/>
      </rPr>
      <t>.计提医疗风险基金</t>
    </r>
  </si>
  <si>
    <r>
      <rPr>
        <b/>
        <sz val="9"/>
        <color rgb="FF000000"/>
        <rFont val="Dialog"/>
        <charset val="134"/>
      </rPr>
      <t>7</t>
    </r>
    <r>
      <rPr>
        <b/>
        <sz val="9"/>
        <color rgb="FF000000"/>
        <rFont val="宋体"/>
        <charset val="134"/>
      </rPr>
      <t>.日常经营费用</t>
    </r>
  </si>
  <si>
    <t xml:space="preserve">  办公费</t>
  </si>
  <si>
    <t xml:space="preserve">  印刷费</t>
  </si>
  <si>
    <t xml:space="preserve">  水费</t>
  </si>
  <si>
    <t xml:space="preserve">  电费</t>
  </si>
  <si>
    <t xml:space="preserve">  邮电费</t>
  </si>
  <si>
    <t xml:space="preserve">  取暖费（天然气）</t>
  </si>
  <si>
    <t xml:space="preserve">  物业管理费</t>
  </si>
  <si>
    <t xml:space="preserve">  差旅费</t>
  </si>
  <si>
    <t xml:space="preserve">  维修（护）费</t>
  </si>
  <si>
    <t xml:space="preserve">  租赁费</t>
  </si>
  <si>
    <t xml:space="preserve">  培训费</t>
  </si>
  <si>
    <t xml:space="preserve">  工会经费</t>
  </si>
  <si>
    <t xml:space="preserve">  车辆运营费</t>
  </si>
  <si>
    <t xml:space="preserve">  商品和服务支出</t>
  </si>
  <si>
    <r>
      <rPr>
        <sz val="10"/>
        <rFont val="宋体"/>
        <charset val="134"/>
      </rPr>
      <t xml:space="preserve"> </t>
    </r>
    <r>
      <rPr>
        <sz val="10"/>
        <rFont val="宋体"/>
        <charset val="134"/>
      </rPr>
      <t xml:space="preserve"> </t>
    </r>
    <r>
      <rPr>
        <sz val="10"/>
        <rFont val="宋体"/>
        <charset val="134"/>
      </rPr>
      <t>专用材料费</t>
    </r>
  </si>
  <si>
    <t xml:space="preserve">  税金及附加费用</t>
  </si>
  <si>
    <r>
      <rPr>
        <b/>
        <sz val="9"/>
        <color rgb="FF000000"/>
        <rFont val="Dialog"/>
        <charset val="134"/>
      </rPr>
      <t>8</t>
    </r>
    <r>
      <rPr>
        <b/>
        <sz val="9"/>
        <color rgb="FF000000"/>
        <rFont val="宋体"/>
        <charset val="134"/>
      </rPr>
      <t>.利息费用</t>
    </r>
  </si>
  <si>
    <r>
      <rPr>
        <b/>
        <sz val="9"/>
        <color rgb="FF000000"/>
        <rFont val="Dialog"/>
        <charset val="134"/>
      </rPr>
      <t>9.</t>
    </r>
    <r>
      <rPr>
        <b/>
        <sz val="9"/>
        <color rgb="FF000000"/>
        <rFont val="宋体"/>
        <charset val="134"/>
      </rPr>
      <t>院长基金</t>
    </r>
  </si>
  <si>
    <t>本年收入合计</t>
  </si>
  <si>
    <t>本年支出合计</t>
  </si>
  <si>
    <t>上年结转</t>
  </si>
  <si>
    <t>结转下年</t>
  </si>
  <si>
    <t>上年结余</t>
  </si>
  <si>
    <t>收入总计</t>
  </si>
  <si>
    <t>支出总计</t>
  </si>
  <si>
    <t>院长：           分管院长：             财务：               审计：             制表：余中兰</t>
  </si>
  <si>
    <t>2023年医院自有资金预算汇总表</t>
  </si>
  <si>
    <t>单位 （盖章）：兰州市第三人民医院</t>
  </si>
  <si>
    <t>项  目</t>
  </si>
  <si>
    <t>2020年</t>
  </si>
  <si>
    <t>2021年</t>
  </si>
  <si>
    <t>2022年</t>
  </si>
  <si>
    <t>近三年平均数</t>
  </si>
  <si>
    <r>
      <rPr>
        <b/>
        <sz val="10"/>
        <rFont val="宋体"/>
        <charset val="134"/>
      </rPr>
      <t>202</t>
    </r>
    <r>
      <rPr>
        <b/>
        <sz val="10"/>
        <rFont val="宋体"/>
        <charset val="134"/>
      </rPr>
      <t>3</t>
    </r>
    <r>
      <rPr>
        <b/>
        <sz val="10"/>
        <rFont val="宋体"/>
        <charset val="134"/>
      </rPr>
      <t>年预算数</t>
    </r>
  </si>
  <si>
    <t>预算依据</t>
  </si>
  <si>
    <t>一、收入总计</t>
  </si>
  <si>
    <t>门诊收入1880万元，住院收入6413万元，结算差额220万元。增长率为7.2%</t>
  </si>
  <si>
    <t>医疗收入</t>
  </si>
  <si>
    <t>二、支出总计</t>
  </si>
  <si>
    <t>增长率为4.27%</t>
  </si>
  <si>
    <t>人员经费</t>
  </si>
  <si>
    <t>每月392.59万元*12月=4711.08万元</t>
  </si>
  <si>
    <t>在编职工221人、招聘职工278人不含食堂18人(床补243.6万元）</t>
  </si>
  <si>
    <t>绩效奖励临床240人、非临床260人，医疗平均奖按2300元/月计96.5万元</t>
  </si>
  <si>
    <t>五险缴纳基数164.7万元、住房公积金缴纳基数183.60万元</t>
  </si>
  <si>
    <t>每月6.5万元*12月=78.1万元</t>
  </si>
  <si>
    <t>每月41.725万元*12月=500.7万元（减财政床补200万元）</t>
  </si>
  <si>
    <t>按照上级要求（减财政部分1028万元；减床补400万元）</t>
  </si>
  <si>
    <t>每月0.1万元*12月=1.2万元</t>
  </si>
  <si>
    <t>卫生材料费：</t>
  </si>
  <si>
    <t>每月26.57万元*12月=318.8万元</t>
  </si>
  <si>
    <t>药品费：</t>
  </si>
  <si>
    <t>每月173.5万元*12月=2082万元</t>
  </si>
  <si>
    <t>固定资产折旧费</t>
  </si>
  <si>
    <t>每月16.45万元*12月=197.97万元</t>
  </si>
  <si>
    <t>无形资产摊销费</t>
  </si>
  <si>
    <t>每月2.34万元*12月=28.03万元</t>
  </si>
  <si>
    <t>计提医疗风险基金</t>
  </si>
  <si>
    <t>每月1.35万元*12月=16.15万元</t>
  </si>
  <si>
    <t>日常经营费用</t>
  </si>
  <si>
    <t>每月118.17万元*12月=1418.04万元</t>
  </si>
  <si>
    <t>1.办公耗材：每月3万元*12月=36万元</t>
  </si>
  <si>
    <t>院感印刷材料一批*0.5万元，项目印刷14万元</t>
  </si>
  <si>
    <t>每月约2.58万元*12月=31万元</t>
  </si>
  <si>
    <t>每月6.25万元*12月=75万元</t>
  </si>
  <si>
    <t>1.电话费：每月0.5万元*12月= 6万元；2.邮寄费：每月 0.1万元*12月=1.2万元。</t>
  </si>
  <si>
    <t>每月26万元*5月=130万元</t>
  </si>
  <si>
    <t>院内垃圾清运费3.6万元、院内绿化费5万元、医用垃圾清运费19万元、保安费49.6万元</t>
  </si>
  <si>
    <t>每月1万元*12月=12万元</t>
  </si>
  <si>
    <t>1.消防设施设备维保费5万元、视频监控设施设备维保费3万元、消防物联服务费1.5万元；2.电梯维保费2.52万元、电梯年检费0.5万元、配电室年检费0.7万元、清洗蓄水池0.6万元、生活饮用水检测费0.6万元、清掏化粪池1.5万元、锅炉、污水废气3万元、污水检测费2.5万元、污泥处置费1万元中央空调维保4万元；3.国家质控检测费0.52万元、省级质控检测费0.3万元、水机维保费3万元、核酸实验室设备维保7.2万元；4.HIS维保费8万元、医院网维保费3万元、兰州医保专线维保费1.8万元、甘肃医卫专线维保费0.56、甘肃省医保专线维保费0.6万元；5.CT维保费5.6万元；6.医疗设备计量鉴定2.5万元、药品分装机维保7万元</t>
  </si>
  <si>
    <t>按上年收入的1.5%</t>
  </si>
  <si>
    <t>按工资的2%、基数129万元</t>
  </si>
  <si>
    <t>每月49.43万元*12月=593.18万元</t>
  </si>
  <si>
    <t>每月约2.33万元*12月=28万元</t>
  </si>
  <si>
    <t>印花税等</t>
  </si>
  <si>
    <t>利息费用</t>
  </si>
  <si>
    <t>结     余</t>
  </si>
  <si>
    <t>院长：                      分管院长：                      财务：                      审计：                   制表：余中兰</t>
  </si>
  <si>
    <t>一般公共预算支出情况表</t>
  </si>
  <si>
    <t>功能科目</t>
  </si>
  <si>
    <t>一般公共预算支出</t>
  </si>
  <si>
    <t>科目编码</t>
  </si>
  <si>
    <t>科目名称</t>
  </si>
  <si>
    <t>合计</t>
  </si>
  <si>
    <t xml:space="preserve">基本支出	</t>
  </si>
  <si>
    <t>项目支出</t>
  </si>
  <si>
    <t>208</t>
  </si>
  <si>
    <t>社会保障和就业支出</t>
  </si>
  <si>
    <t xml:space="preserve">    20805</t>
  </si>
  <si>
    <t>行政事业单位养老支出</t>
  </si>
  <si>
    <t xml:space="preserve">        2080502</t>
  </si>
  <si>
    <t>事业单位离退休</t>
  </si>
  <si>
    <t xml:space="preserve">        2080505</t>
  </si>
  <si>
    <t>机关事业单位基本养老保险缴费支出</t>
  </si>
  <si>
    <t xml:space="preserve">        2080506</t>
  </si>
  <si>
    <t>机关事业单位职业年金缴费支出</t>
  </si>
  <si>
    <t>210</t>
  </si>
  <si>
    <t>卫生健康支出</t>
  </si>
  <si>
    <t xml:space="preserve">    21002</t>
  </si>
  <si>
    <t>公立医院</t>
  </si>
  <si>
    <t xml:space="preserve">        2100205</t>
  </si>
  <si>
    <t>精神病医院</t>
  </si>
  <si>
    <t xml:space="preserve">    21099</t>
  </si>
  <si>
    <t>其他卫生健康支出</t>
  </si>
  <si>
    <t xml:space="preserve">        2109999</t>
  </si>
  <si>
    <t>221</t>
  </si>
  <si>
    <t>住房保障支出</t>
  </si>
  <si>
    <t xml:space="preserve">    22102</t>
  </si>
  <si>
    <t>住房改革支出</t>
  </si>
  <si>
    <t xml:space="preserve">        2210201</t>
  </si>
  <si>
    <t>住房公积金</t>
  </si>
  <si>
    <t>基本支出明细：1871.60万</t>
  </si>
  <si>
    <t>项目支出明细：328万</t>
  </si>
  <si>
    <t>2023年支出预算表(招标采购类)</t>
  </si>
  <si>
    <t>2023年招标采购总预算金额</t>
  </si>
  <si>
    <t>818.2万元</t>
  </si>
  <si>
    <t>业务科室</t>
  </si>
  <si>
    <t>采购类目</t>
  </si>
  <si>
    <t>项目名称</t>
  </si>
  <si>
    <t>2023年预算金额</t>
  </si>
  <si>
    <t>预算依据(请详细填写每个项目的预测依据、数据来源、核算方法)</t>
  </si>
  <si>
    <t>总计</t>
  </si>
  <si>
    <t>总务科</t>
  </si>
  <si>
    <t>A02010100</t>
  </si>
  <si>
    <t>办公设备（电脑）</t>
  </si>
  <si>
    <t>6000元*10套=60000元</t>
  </si>
  <si>
    <t>A02021003</t>
  </si>
  <si>
    <t>打印机（A4)</t>
  </si>
  <si>
    <t>2600元*5件+13000元</t>
  </si>
  <si>
    <t>打印机（A3)</t>
  </si>
  <si>
    <t>8000元*2件+16000元</t>
  </si>
  <si>
    <t>货物</t>
  </si>
  <si>
    <t>打印机（针式）</t>
  </si>
  <si>
    <t>3000元*5件+15000元</t>
  </si>
  <si>
    <t>打印机（条码）</t>
  </si>
  <si>
    <t>1800元*5件=9000元</t>
  </si>
  <si>
    <t>打印复印（一体机）</t>
  </si>
  <si>
    <t>38000元*2件=76000元</t>
  </si>
  <si>
    <t>A02021100</t>
  </si>
  <si>
    <t>显示器</t>
  </si>
  <si>
    <t>1000元*20件=20000元</t>
  </si>
  <si>
    <t>A05040200</t>
  </si>
  <si>
    <t>墨盒、硒鼓</t>
  </si>
  <si>
    <t>360000元*1批</t>
  </si>
  <si>
    <t>A05040101</t>
  </si>
  <si>
    <t>复印纸</t>
  </si>
  <si>
    <t>60000元*1批</t>
  </si>
  <si>
    <t>A02020400</t>
  </si>
  <si>
    <t>多功能一体机</t>
  </si>
  <si>
    <t>20000元*2件=40000元</t>
  </si>
  <si>
    <t>C18040102</t>
  </si>
  <si>
    <t>机动车保险</t>
  </si>
  <si>
    <t>5000元*5=25000元</t>
  </si>
  <si>
    <t>C23120300</t>
  </si>
  <si>
    <t>车辆维修和保养服务</t>
  </si>
  <si>
    <t>6000元*5=30000元</t>
  </si>
  <si>
    <t>C23120302</t>
  </si>
  <si>
    <t>车辆加油服务</t>
  </si>
  <si>
    <t>20000元*5=100000元</t>
  </si>
  <si>
    <t>A02030500</t>
  </si>
  <si>
    <t>乘用车</t>
  </si>
  <si>
    <t>250000元*1部=250000元</t>
  </si>
  <si>
    <t>C23090199</t>
  </si>
  <si>
    <t>印刷品</t>
  </si>
  <si>
    <t>30000*1批</t>
  </si>
  <si>
    <t>A01022200</t>
  </si>
  <si>
    <t>停车场建设</t>
  </si>
  <si>
    <t>2600000元</t>
  </si>
  <si>
    <t>科室小计</t>
  </si>
  <si>
    <t>信息科</t>
  </si>
  <si>
    <t>终端网络盒</t>
  </si>
  <si>
    <t>4600元*10件=46000元</t>
  </si>
  <si>
    <t>A08060303</t>
  </si>
  <si>
    <t>PACS系统</t>
  </si>
  <si>
    <t>1750000元*1套=1750000元</t>
  </si>
  <si>
    <t>保卫科</t>
  </si>
  <si>
    <t>C05040300</t>
  </si>
  <si>
    <t>保安服务费</t>
  </si>
  <si>
    <t>546000元*1年=546000元</t>
  </si>
  <si>
    <t>医务科</t>
  </si>
  <si>
    <t>兰州市常见精神障碍防治和儿童青少年心理健康促进项目宣传资料印刷</t>
  </si>
  <si>
    <t>2元*7000批</t>
  </si>
  <si>
    <t>C15030300</t>
  </si>
  <si>
    <t>车辆租赁费</t>
  </si>
  <si>
    <t>86000元</t>
  </si>
  <si>
    <t>C16030300</t>
  </si>
  <si>
    <t>科普宣传视频制作费</t>
  </si>
  <si>
    <t>125000元</t>
  </si>
  <si>
    <t>医学装备科</t>
  </si>
  <si>
    <t>电解质分析仪</t>
  </si>
  <si>
    <t>40000元*1台=40000元</t>
  </si>
  <si>
    <t>医用冷藏冷冻冰箱</t>
  </si>
  <si>
    <t>25000元*1台=25000元</t>
  </si>
  <si>
    <t>医用冷冻冰箱</t>
  </si>
  <si>
    <t>11000元*1台=11000元</t>
  </si>
  <si>
    <t>红外/红光治疗仪</t>
  </si>
  <si>
    <t>158000元*1台=158000元</t>
  </si>
  <si>
    <t>多通道荧光定量分析仪</t>
  </si>
  <si>
    <t>80000元*1台=80000元</t>
  </si>
  <si>
    <t>全自动粉末包装机</t>
  </si>
  <si>
    <t xml:space="preserve">口腔综合治疗台 </t>
  </si>
  <si>
    <t>88600元*1台=88600元</t>
  </si>
  <si>
    <t xml:space="preserve">牙科无油空气压缩机 </t>
  </si>
  <si>
    <t>6000元*1台=6000元</t>
  </si>
  <si>
    <t>医用污水处理机</t>
  </si>
  <si>
    <t>7000元*1台=7000元</t>
  </si>
  <si>
    <t>负压机</t>
  </si>
  <si>
    <t>6200元*1台=6200元</t>
  </si>
  <si>
    <t>牙科高速手机</t>
  </si>
  <si>
    <t>700元*10部=7000元</t>
  </si>
  <si>
    <t>牙科仰角手机</t>
  </si>
  <si>
    <t>700元*1部=700元</t>
  </si>
  <si>
    <t>牙科儿童手机</t>
  </si>
  <si>
    <t>700元*2部=1400元</t>
  </si>
  <si>
    <t>牙科低速手机</t>
  </si>
  <si>
    <t>2200元*3部=6600元</t>
  </si>
  <si>
    <t xml:space="preserve">技工打磨机      </t>
  </si>
  <si>
    <t>1900元*1台=1900元</t>
  </si>
  <si>
    <t>牙科x射线机（牙片机）</t>
  </si>
  <si>
    <t>18100元*1部=18100元</t>
  </si>
  <si>
    <t>数字化牙片宝</t>
  </si>
  <si>
    <t>15000元*1部=15000元</t>
  </si>
  <si>
    <t>光固化机</t>
  </si>
  <si>
    <t>1600元*1部=1600元</t>
  </si>
  <si>
    <t>真空成型压模机</t>
  </si>
  <si>
    <t>2000元*1台=2000元</t>
  </si>
  <si>
    <t>根管测量机扩一体机</t>
  </si>
  <si>
    <t>15000元*1台=15000元</t>
  </si>
  <si>
    <t>超声波洁牙机（龈上龈下）</t>
  </si>
  <si>
    <t>4000元*1台=4000元</t>
  </si>
  <si>
    <t>牙科超声震荡机</t>
  </si>
  <si>
    <t>5500元*1台=5500元</t>
  </si>
  <si>
    <t>清洗注油机</t>
  </si>
  <si>
    <t>灭菌袋封口机</t>
  </si>
  <si>
    <t>全自动高压抽真空灭菌器</t>
  </si>
  <si>
    <t>36000元*1台=36000元</t>
  </si>
  <si>
    <t>口腔内窥镜</t>
  </si>
  <si>
    <t>4900元*1台=4900元</t>
  </si>
  <si>
    <t>经颅磁刺激仪</t>
  </si>
  <si>
    <t>600000元*1台=600000元</t>
  </si>
  <si>
    <t>脑涨图仪</t>
  </si>
  <si>
    <t>620000元*1台=620000元</t>
  </si>
</sst>
</file>

<file path=xl/styles.xml><?xml version="1.0" encoding="utf-8"?>
<styleSheet xmlns="http://schemas.openxmlformats.org/spreadsheetml/2006/main">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00_ "/>
    <numFmt numFmtId="178" formatCode="#.00"/>
    <numFmt numFmtId="179" formatCode="#,##0.00_ ;;"/>
  </numFmts>
  <fonts count="50">
    <font>
      <sz val="11"/>
      <color theme="1"/>
      <name val="宋体"/>
      <charset val="134"/>
      <scheme val="minor"/>
    </font>
    <font>
      <sz val="18"/>
      <color theme="1"/>
      <name val="方正小标宋简体"/>
      <charset val="134"/>
    </font>
    <font>
      <sz val="10"/>
      <color theme="1"/>
      <name val="宋体"/>
      <charset val="134"/>
      <scheme val="minor"/>
    </font>
    <font>
      <sz val="10"/>
      <color theme="1"/>
      <name val="方正小标宋简体"/>
      <charset val="134"/>
    </font>
    <font>
      <sz val="10"/>
      <color theme="1"/>
      <name val="宋体"/>
      <charset val="134"/>
      <scheme val="minor"/>
    </font>
    <font>
      <sz val="10"/>
      <color theme="1"/>
      <name val="仿宋"/>
      <charset val="134"/>
    </font>
    <font>
      <sz val="10"/>
      <name val="仿宋"/>
      <charset val="134"/>
    </font>
    <font>
      <sz val="12"/>
      <color theme="1"/>
      <name val="宋体"/>
      <charset val="134"/>
      <scheme val="minor"/>
    </font>
    <font>
      <sz val="12"/>
      <color indexed="8"/>
      <name val="Dialog"/>
      <charset val="134"/>
    </font>
    <font>
      <sz val="18"/>
      <color indexed="8"/>
      <name val="Dialog"/>
      <charset val="134"/>
    </font>
    <font>
      <sz val="10"/>
      <color indexed="8"/>
      <name val="宋体"/>
      <charset val="134"/>
      <scheme val="major"/>
    </font>
    <font>
      <b/>
      <sz val="10"/>
      <color indexed="8"/>
      <name val="宋体"/>
      <charset val="134"/>
      <scheme val="major"/>
    </font>
    <font>
      <sz val="11"/>
      <name val="宋体"/>
      <charset val="134"/>
    </font>
    <font>
      <b/>
      <sz val="12"/>
      <color theme="1"/>
      <name val="宋体"/>
      <charset val="134"/>
      <scheme val="minor"/>
    </font>
    <font>
      <b/>
      <sz val="10"/>
      <color indexed="8"/>
      <name val="宋体"/>
      <charset val="134"/>
    </font>
    <font>
      <b/>
      <sz val="10"/>
      <name val="宋体"/>
      <charset val="134"/>
    </font>
    <font>
      <sz val="9"/>
      <color theme="1"/>
      <name val="宋体"/>
      <charset val="134"/>
      <scheme val="minor"/>
    </font>
    <font>
      <sz val="10"/>
      <name val="宋体"/>
      <charset val="134"/>
    </font>
    <font>
      <sz val="10"/>
      <color indexed="8"/>
      <name val="宋体"/>
      <charset val="134"/>
    </font>
    <font>
      <sz val="9"/>
      <name val="宋体"/>
      <charset val="134"/>
      <scheme val="minor"/>
    </font>
    <font>
      <b/>
      <sz val="9"/>
      <color theme="1"/>
      <name val="宋体"/>
      <charset val="134"/>
      <scheme val="minor"/>
    </font>
    <font>
      <sz val="14"/>
      <color theme="1"/>
      <name val="宋体"/>
      <charset val="134"/>
      <scheme val="minor"/>
    </font>
    <font>
      <sz val="14"/>
      <color indexed="8"/>
      <name val="Dialog"/>
      <charset val="134"/>
    </font>
    <font>
      <sz val="9"/>
      <color indexed="8"/>
      <name val="Dialog"/>
      <charset val="134"/>
    </font>
    <font>
      <b/>
      <sz val="9"/>
      <color indexed="8"/>
      <name val="宋体"/>
      <charset val="134"/>
    </font>
    <font>
      <b/>
      <sz val="9"/>
      <color indexed="8"/>
      <name val="Dialog"/>
      <charset val="134"/>
    </font>
    <font>
      <b/>
      <sz val="9"/>
      <color rgb="FF000000"/>
      <name val="Dialog"/>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1"/>
      <color theme="1"/>
      <name val="宋体"/>
      <charset val="134"/>
      <scheme val="minor"/>
    </font>
    <font>
      <sz val="14"/>
      <color indexed="8"/>
      <name val="宋体"/>
      <charset val="134"/>
    </font>
    <font>
      <b/>
      <sz val="9"/>
      <color rgb="FF000000"/>
      <name val="宋体"/>
      <charset val="134"/>
    </font>
    <font>
      <sz val="9"/>
      <name val="宋体"/>
      <charset val="134"/>
    </font>
  </fonts>
  <fills count="36">
    <fill>
      <patternFill patternType="none"/>
    </fill>
    <fill>
      <patternFill patternType="gray125"/>
    </fill>
    <fill>
      <patternFill patternType="solid">
        <fgColor indexed="9"/>
        <bgColor indexed="64"/>
      </patternFill>
    </fill>
    <fill>
      <patternFill patternType="solid">
        <fgColor rgb="FFFFFF00"/>
        <bgColor indexed="64"/>
      </patternFill>
    </fill>
    <fill>
      <patternFill patternType="solid">
        <fgColor theme="9" tint="0.799890133365886"/>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2" fontId="0" fillId="0" borderId="0" applyFont="0" applyFill="0" applyBorder="0" applyAlignment="0" applyProtection="0">
      <alignment vertical="center"/>
    </xf>
    <xf numFmtId="0" fontId="27" fillId="5" borderId="0" applyNumberFormat="0" applyBorder="0" applyAlignment="0" applyProtection="0">
      <alignment vertical="center"/>
    </xf>
    <xf numFmtId="0" fontId="28" fillId="6" borderId="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7" fillId="7" borderId="0" applyNumberFormat="0" applyBorder="0" applyAlignment="0" applyProtection="0">
      <alignment vertical="center"/>
    </xf>
    <xf numFmtId="0" fontId="29" fillId="8" borderId="0" applyNumberFormat="0" applyBorder="0" applyAlignment="0" applyProtection="0">
      <alignment vertical="center"/>
    </xf>
    <xf numFmtId="43" fontId="0" fillId="0" borderId="0" applyFont="0" applyFill="0" applyBorder="0" applyAlignment="0" applyProtection="0">
      <alignment vertical="center"/>
    </xf>
    <xf numFmtId="0" fontId="30" fillId="9" borderId="0" applyNumberFormat="0" applyBorder="0" applyAlignment="0" applyProtection="0">
      <alignment vertical="center"/>
    </xf>
    <xf numFmtId="0" fontId="31" fillId="0" borderId="0" applyNumberFormat="0" applyFill="0" applyBorder="0" applyAlignment="0" applyProtection="0">
      <alignment vertical="center"/>
    </xf>
    <xf numFmtId="9" fontId="0" fillId="0" borderId="0" applyFont="0" applyFill="0" applyBorder="0" applyAlignment="0" applyProtection="0">
      <alignment vertical="center"/>
    </xf>
    <xf numFmtId="0" fontId="32" fillId="0" borderId="0" applyNumberFormat="0" applyFill="0" applyBorder="0" applyAlignment="0" applyProtection="0">
      <alignment vertical="center"/>
    </xf>
    <xf numFmtId="0" fontId="0" fillId="10" borderId="7" applyNumberFormat="0" applyFont="0" applyAlignment="0" applyProtection="0">
      <alignment vertical="center"/>
    </xf>
    <xf numFmtId="0" fontId="30" fillId="11" borderId="0" applyNumberFormat="0" applyBorder="0" applyAlignment="0" applyProtection="0">
      <alignment vertical="center"/>
    </xf>
    <xf numFmtId="0" fontId="33"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7" fillId="0" borderId="8" applyNumberFormat="0" applyFill="0" applyAlignment="0" applyProtection="0">
      <alignment vertical="center"/>
    </xf>
    <xf numFmtId="0" fontId="38" fillId="0" borderId="8" applyNumberFormat="0" applyFill="0" applyAlignment="0" applyProtection="0">
      <alignment vertical="center"/>
    </xf>
    <xf numFmtId="0" fontId="30" fillId="12" borderId="0" applyNumberFormat="0" applyBorder="0" applyAlignment="0" applyProtection="0">
      <alignment vertical="center"/>
    </xf>
    <xf numFmtId="0" fontId="33" fillId="0" borderId="9" applyNumberFormat="0" applyFill="0" applyAlignment="0" applyProtection="0">
      <alignment vertical="center"/>
    </xf>
    <xf numFmtId="0" fontId="30" fillId="13" borderId="0" applyNumberFormat="0" applyBorder="0" applyAlignment="0" applyProtection="0">
      <alignment vertical="center"/>
    </xf>
    <xf numFmtId="0" fontId="39" fillId="14" borderId="10" applyNumberFormat="0" applyAlignment="0" applyProtection="0">
      <alignment vertical="center"/>
    </xf>
    <xf numFmtId="0" fontId="40" fillId="14" borderId="6" applyNumberFormat="0" applyAlignment="0" applyProtection="0">
      <alignment vertical="center"/>
    </xf>
    <xf numFmtId="0" fontId="41" fillId="15" borderId="11" applyNumberFormat="0" applyAlignment="0" applyProtection="0">
      <alignment vertical="center"/>
    </xf>
    <xf numFmtId="0" fontId="27" fillId="16" borderId="0" applyNumberFormat="0" applyBorder="0" applyAlignment="0" applyProtection="0">
      <alignment vertical="center"/>
    </xf>
    <xf numFmtId="0" fontId="30" fillId="17" borderId="0" applyNumberFormat="0" applyBorder="0" applyAlignment="0" applyProtection="0">
      <alignment vertical="center"/>
    </xf>
    <xf numFmtId="0" fontId="42" fillId="0" borderId="12" applyNumberFormat="0" applyFill="0" applyAlignment="0" applyProtection="0">
      <alignment vertical="center"/>
    </xf>
    <xf numFmtId="0" fontId="43" fillId="0" borderId="13" applyNumberFormat="0" applyFill="0" applyAlignment="0" applyProtection="0">
      <alignment vertical="center"/>
    </xf>
    <xf numFmtId="0" fontId="44" fillId="18" borderId="0" applyNumberFormat="0" applyBorder="0" applyAlignment="0" applyProtection="0">
      <alignment vertical="center"/>
    </xf>
    <xf numFmtId="0" fontId="45" fillId="19" borderId="0" applyNumberFormat="0" applyBorder="0" applyAlignment="0" applyProtection="0">
      <alignment vertical="center"/>
    </xf>
    <xf numFmtId="0" fontId="27" fillId="20" borderId="0" applyNumberFormat="0" applyBorder="0" applyAlignment="0" applyProtection="0">
      <alignment vertical="center"/>
    </xf>
    <xf numFmtId="0" fontId="30"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7" fillId="24" borderId="0" applyNumberFormat="0" applyBorder="0" applyAlignment="0" applyProtection="0">
      <alignment vertical="center"/>
    </xf>
    <xf numFmtId="0" fontId="27"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27" fillId="28" borderId="0" applyNumberFormat="0" applyBorder="0" applyAlignment="0" applyProtection="0">
      <alignment vertical="center"/>
    </xf>
    <xf numFmtId="0" fontId="27" fillId="29" borderId="0" applyNumberFormat="0" applyBorder="0" applyAlignment="0" applyProtection="0">
      <alignment vertical="center"/>
    </xf>
    <xf numFmtId="0" fontId="30" fillId="30" borderId="0" applyNumberFormat="0" applyBorder="0" applyAlignment="0" applyProtection="0">
      <alignment vertical="center"/>
    </xf>
    <xf numFmtId="0" fontId="27" fillId="31" borderId="0" applyNumberFormat="0" applyBorder="0" applyAlignment="0" applyProtection="0">
      <alignment vertical="center"/>
    </xf>
    <xf numFmtId="0" fontId="30" fillId="32" borderId="0" applyNumberFormat="0" applyBorder="0" applyAlignment="0" applyProtection="0">
      <alignment vertical="center"/>
    </xf>
    <xf numFmtId="0" fontId="30" fillId="33" borderId="0" applyNumberFormat="0" applyBorder="0" applyAlignment="0" applyProtection="0">
      <alignment vertical="center"/>
    </xf>
    <xf numFmtId="0" fontId="46" fillId="0" borderId="0">
      <alignment vertical="center"/>
    </xf>
    <xf numFmtId="0" fontId="27" fillId="34" borderId="0" applyNumberFormat="0" applyBorder="0" applyAlignment="0" applyProtection="0">
      <alignment vertical="center"/>
    </xf>
    <xf numFmtId="0" fontId="30" fillId="35" borderId="0" applyNumberFormat="0" applyBorder="0" applyAlignment="0" applyProtection="0">
      <alignment vertical="center"/>
    </xf>
    <xf numFmtId="0" fontId="46" fillId="0" borderId="0">
      <alignment vertical="center"/>
    </xf>
    <xf numFmtId="0" fontId="46" fillId="0" borderId="0">
      <alignment vertical="center"/>
    </xf>
  </cellStyleXfs>
  <cellXfs count="97">
    <xf numFmtId="0" fontId="0" fillId="0" borderId="0" xfId="0">
      <alignment vertical="center"/>
    </xf>
    <xf numFmtId="0" fontId="0" fillId="0" borderId="0" xfId="0" applyAlignment="1">
      <alignment horizontal="center" vertical="center" wrapText="1"/>
    </xf>
    <xf numFmtId="0" fontId="0" fillId="0" borderId="0" xfId="0" applyAlignment="1">
      <alignment horizontal="center" vertical="center"/>
    </xf>
    <xf numFmtId="0" fontId="1" fillId="0" borderId="0" xfId="0" applyFont="1" applyBorder="1" applyAlignment="1">
      <alignment horizontal="center" vertical="center"/>
    </xf>
    <xf numFmtId="0" fontId="2" fillId="0" borderId="0" xfId="0" applyFont="1" applyAlignment="1">
      <alignment horizontal="left" vertical="center" wrapText="1"/>
    </xf>
    <xf numFmtId="0" fontId="2" fillId="0" borderId="0" xfId="0" applyFont="1" applyAlignment="1">
      <alignment horizontal="left" vertical="center" wrapText="1"/>
    </xf>
    <xf numFmtId="0" fontId="3" fillId="0" borderId="0" xfId="0" applyFont="1" applyBorder="1" applyAlignment="1">
      <alignment horizontal="center" vertical="center"/>
    </xf>
    <xf numFmtId="0" fontId="2" fillId="0" borderId="0" xfId="0" applyFont="1" applyBorder="1" applyAlignment="1">
      <alignment horizontal="center" vertical="center" wrapText="1"/>
    </xf>
    <xf numFmtId="0" fontId="2" fillId="0" borderId="1" xfId="0" applyFont="1" applyBorder="1" applyAlignment="1">
      <alignment horizontal="center" vertical="center" wrapText="1"/>
    </xf>
    <xf numFmtId="0" fontId="4" fillId="0" borderId="1" xfId="0" applyFont="1" applyBorder="1" applyAlignment="1">
      <alignment horizontal="center" vertical="center"/>
    </xf>
    <xf numFmtId="0" fontId="2" fillId="0" borderId="1" xfId="0" applyFont="1" applyBorder="1" applyAlignment="1">
      <alignment horizontal="center" vertical="center"/>
    </xf>
    <xf numFmtId="0" fontId="4" fillId="0" borderId="1" xfId="0" applyFont="1" applyBorder="1" applyAlignment="1">
      <alignment horizontal="center" vertical="center" wrapText="1"/>
    </xf>
    <xf numFmtId="0" fontId="2" fillId="0" borderId="1" xfId="0" applyFont="1" applyBorder="1" applyAlignment="1">
      <alignment vertical="center" wrapText="1"/>
    </xf>
    <xf numFmtId="0" fontId="2" fillId="0" borderId="1" xfId="0" applyFont="1" applyBorder="1" applyAlignment="1">
      <alignment horizontal="center" vertical="center" wrapText="1"/>
    </xf>
    <xf numFmtId="176" fontId="2" fillId="0" borderId="1" xfId="0" applyNumberFormat="1" applyFont="1" applyBorder="1" applyAlignment="1">
      <alignment horizontal="center" vertical="center" wrapText="1"/>
    </xf>
    <xf numFmtId="0" fontId="5" fillId="0" borderId="1" xfId="51" applyFont="1" applyBorder="1" applyAlignment="1">
      <alignment horizontal="left" vertical="center"/>
    </xf>
    <xf numFmtId="176" fontId="6" fillId="0" borderId="1" xfId="0" applyNumberFormat="1" applyFont="1" applyBorder="1" applyAlignment="1">
      <alignment horizontal="center" vertical="center"/>
    </xf>
    <xf numFmtId="0" fontId="5" fillId="0" borderId="1" xfId="51" applyFont="1" applyBorder="1" applyAlignment="1">
      <alignment horizontal="left" vertical="center" wrapText="1"/>
    </xf>
    <xf numFmtId="0" fontId="5" fillId="0" borderId="1" xfId="47" applyFont="1" applyBorder="1" applyAlignment="1">
      <alignment horizontal="left" vertical="center" wrapText="1"/>
    </xf>
    <xf numFmtId="0" fontId="5" fillId="0" borderId="1" xfId="0" applyFont="1" applyBorder="1" applyAlignment="1">
      <alignment horizontal="left" vertical="center"/>
    </xf>
    <xf numFmtId="176" fontId="5" fillId="0" borderId="1" xfId="0" applyNumberFormat="1" applyFont="1" applyBorder="1" applyAlignment="1">
      <alignment horizontal="center" vertical="center"/>
    </xf>
    <xf numFmtId="0" fontId="4" fillId="0" borderId="2" xfId="0" applyFont="1" applyBorder="1" applyAlignment="1">
      <alignment horizontal="center" vertical="center"/>
    </xf>
    <xf numFmtId="0" fontId="4" fillId="0" borderId="3" xfId="0" applyFont="1" applyBorder="1" applyAlignment="1">
      <alignment horizontal="center" vertical="center"/>
    </xf>
    <xf numFmtId="176" fontId="2" fillId="0" borderId="1" xfId="0" applyNumberFormat="1" applyFont="1" applyBorder="1" applyAlignment="1">
      <alignment horizontal="center" vertical="center"/>
    </xf>
    <xf numFmtId="0" fontId="5" fillId="0" borderId="1" xfId="0" applyFont="1" applyBorder="1" applyAlignment="1">
      <alignment horizontal="left" vertical="center" wrapText="1"/>
    </xf>
    <xf numFmtId="0" fontId="7" fillId="0" borderId="0" xfId="0" applyFont="1" applyAlignment="1"/>
    <xf numFmtId="0" fontId="0" fillId="0" borderId="0" xfId="0" applyAlignment="1"/>
    <xf numFmtId="0" fontId="0" fillId="0" borderId="0" xfId="0" applyAlignment="1">
      <alignment horizontal="center"/>
    </xf>
    <xf numFmtId="0" fontId="8" fillId="0" borderId="0" xfId="0" applyFont="1" applyBorder="1" applyAlignment="1">
      <alignment horizontal="left" vertical="center"/>
    </xf>
    <xf numFmtId="0" fontId="8" fillId="0" borderId="0" xfId="0" applyFont="1" applyBorder="1" applyAlignment="1">
      <alignment horizontal="center" vertical="center"/>
    </xf>
    <xf numFmtId="49" fontId="9" fillId="0" borderId="0" xfId="0" applyNumberFormat="1" applyFont="1" applyBorder="1" applyAlignment="1">
      <alignment horizontal="center" vertical="center"/>
    </xf>
    <xf numFmtId="0" fontId="0" fillId="0" borderId="0" xfId="0" applyAlignment="1">
      <alignment horizontal="left" vertical="center" wrapText="1"/>
    </xf>
    <xf numFmtId="0" fontId="0" fillId="0" borderId="0" xfId="0" applyBorder="1" applyAlignment="1">
      <alignment horizontal="center" vertical="center" wrapText="1"/>
    </xf>
    <xf numFmtId="49" fontId="10" fillId="0" borderId="4" xfId="0" applyNumberFormat="1" applyFont="1" applyBorder="1" applyAlignment="1">
      <alignment horizontal="center" vertical="center"/>
    </xf>
    <xf numFmtId="49" fontId="10" fillId="2" borderId="4" xfId="0" applyNumberFormat="1" applyFont="1" applyFill="1" applyBorder="1" applyAlignment="1">
      <alignment horizontal="center" vertical="center"/>
    </xf>
    <xf numFmtId="49" fontId="11" fillId="0" borderId="4" xfId="0" applyNumberFormat="1" applyFont="1" applyBorder="1" applyAlignment="1">
      <alignment horizontal="right" vertical="center"/>
    </xf>
    <xf numFmtId="176" fontId="10" fillId="0" borderId="4" xfId="0" applyNumberFormat="1" applyFont="1" applyBorder="1" applyAlignment="1">
      <alignment horizontal="center" vertical="center"/>
    </xf>
    <xf numFmtId="49" fontId="11" fillId="0" borderId="4" xfId="0" applyNumberFormat="1" applyFont="1" applyBorder="1" applyAlignment="1">
      <alignment horizontal="left" vertical="center" shrinkToFit="1"/>
    </xf>
    <xf numFmtId="4" fontId="10" fillId="0" borderId="4" xfId="0" applyNumberFormat="1" applyFont="1" applyBorder="1" applyAlignment="1">
      <alignment horizontal="center" vertical="center"/>
    </xf>
    <xf numFmtId="178" fontId="10" fillId="0" borderId="4" xfId="0" applyNumberFormat="1" applyFont="1" applyBorder="1" applyAlignment="1">
      <alignment horizontal="center" vertical="center"/>
    </xf>
    <xf numFmtId="49" fontId="10" fillId="0" borderId="4" xfId="0" applyNumberFormat="1" applyFont="1" applyBorder="1" applyAlignment="1">
      <alignment horizontal="left" vertical="center"/>
    </xf>
    <xf numFmtId="1" fontId="10" fillId="0" borderId="4" xfId="0" applyNumberFormat="1" applyFont="1" applyBorder="1" applyAlignment="1">
      <alignment horizontal="center" vertical="center"/>
    </xf>
    <xf numFmtId="0" fontId="7" fillId="3" borderId="0" xfId="0" applyFont="1" applyFill="1" applyAlignment="1"/>
    <xf numFmtId="0" fontId="7" fillId="0" borderId="0" xfId="0" applyFont="1" applyAlignment="1">
      <alignment horizontal="center"/>
    </xf>
    <xf numFmtId="0" fontId="4" fillId="0" borderId="0" xfId="0" applyFont="1" applyAlignment="1">
      <alignment horizontal="center" vertical="center"/>
    </xf>
    <xf numFmtId="0" fontId="0" fillId="0" borderId="0" xfId="0" applyFill="1" applyAlignment="1"/>
    <xf numFmtId="0" fontId="12" fillId="0" borderId="0" xfId="0" applyFont="1" applyAlignment="1">
      <alignment horizontal="center"/>
    </xf>
    <xf numFmtId="0" fontId="13" fillId="0" borderId="0" xfId="0" applyFont="1" applyAlignment="1">
      <alignment horizontal="center" vertical="center"/>
    </xf>
    <xf numFmtId="0" fontId="4" fillId="0" borderId="0" xfId="0" applyFont="1" applyAlignment="1">
      <alignment horizontal="left" vertical="center" wrapText="1"/>
    </xf>
    <xf numFmtId="0" fontId="4" fillId="0" borderId="0" xfId="0" applyFont="1" applyBorder="1" applyAlignment="1">
      <alignment horizontal="center" vertical="center" wrapText="1"/>
    </xf>
    <xf numFmtId="0" fontId="14" fillId="0" borderId="5" xfId="0" applyNumberFormat="1" applyFont="1" applyFill="1" applyBorder="1" applyAlignment="1" applyProtection="1">
      <alignment horizontal="center" vertical="center" wrapText="1"/>
    </xf>
    <xf numFmtId="0" fontId="14" fillId="0" borderId="1" xfId="0" applyNumberFormat="1" applyFont="1" applyFill="1" applyBorder="1" applyAlignment="1" applyProtection="1">
      <alignment horizontal="center" vertical="center"/>
    </xf>
    <xf numFmtId="0" fontId="15" fillId="0" borderId="1" xfId="0" applyNumberFormat="1" applyFont="1" applyFill="1" applyBorder="1" applyAlignment="1" applyProtection="1">
      <alignment horizontal="center" vertical="center"/>
    </xf>
    <xf numFmtId="0" fontId="15" fillId="3" borderId="1" xfId="0" applyNumberFormat="1" applyFont="1" applyFill="1" applyBorder="1" applyAlignment="1" applyProtection="1">
      <alignment horizontal="center" vertical="center"/>
    </xf>
    <xf numFmtId="0" fontId="15" fillId="4" borderId="1" xfId="0" applyNumberFormat="1" applyFont="1" applyFill="1" applyBorder="1" applyAlignment="1" applyProtection="1">
      <alignment wrapText="1"/>
    </xf>
    <xf numFmtId="176" fontId="14" fillId="4" borderId="1" xfId="0" applyNumberFormat="1" applyFont="1" applyFill="1" applyBorder="1" applyAlignment="1" applyProtection="1">
      <alignment horizontal="center" vertical="center"/>
    </xf>
    <xf numFmtId="0" fontId="16" fillId="0" borderId="1" xfId="0" applyFont="1" applyBorder="1" applyAlignment="1">
      <alignment horizontal="center" vertical="center" wrapText="1"/>
    </xf>
    <xf numFmtId="0" fontId="17" fillId="0" borderId="1" xfId="0" applyNumberFormat="1" applyFont="1" applyFill="1" applyBorder="1" applyAlignment="1" applyProtection="1">
      <alignment horizontal="left" vertical="center"/>
    </xf>
    <xf numFmtId="176" fontId="14" fillId="0" borderId="1" xfId="0" applyNumberFormat="1" applyFont="1" applyFill="1" applyBorder="1" applyAlignment="1" applyProtection="1">
      <alignment horizontal="center" vertical="center"/>
    </xf>
    <xf numFmtId="176" fontId="15" fillId="4" borderId="1" xfId="0" applyNumberFormat="1" applyFont="1" applyFill="1" applyBorder="1" applyAlignment="1" applyProtection="1">
      <alignment horizontal="center" vertical="center"/>
    </xf>
    <xf numFmtId="176" fontId="14" fillId="3" borderId="1" xfId="0" applyNumberFormat="1" applyFont="1" applyFill="1" applyBorder="1" applyAlignment="1" applyProtection="1">
      <alignment horizontal="center" vertical="center"/>
    </xf>
    <xf numFmtId="0" fontId="15" fillId="4" borderId="1" xfId="0" applyNumberFormat="1" applyFont="1" applyFill="1" applyBorder="1" applyAlignment="1" applyProtection="1">
      <alignment horizontal="left" vertical="center" wrapText="1"/>
    </xf>
    <xf numFmtId="177" fontId="14" fillId="4" borderId="1" xfId="0" applyNumberFormat="1" applyFont="1" applyFill="1" applyBorder="1" applyAlignment="1" applyProtection="1">
      <alignment horizontal="center" vertical="center"/>
    </xf>
    <xf numFmtId="177" fontId="14" fillId="3" borderId="1" xfId="0" applyNumberFormat="1" applyFont="1" applyFill="1" applyBorder="1" applyAlignment="1" applyProtection="1">
      <alignment horizontal="right" vertical="center"/>
    </xf>
    <xf numFmtId="0" fontId="15" fillId="0" borderId="1" xfId="0" applyNumberFormat="1" applyFont="1" applyFill="1" applyBorder="1" applyAlignment="1" applyProtection="1">
      <alignment horizontal="left" vertical="center" wrapText="1"/>
    </xf>
    <xf numFmtId="177" fontId="18" fillId="0" borderId="1" xfId="0" applyNumberFormat="1" applyFont="1" applyFill="1" applyBorder="1" applyAlignment="1" applyProtection="1">
      <alignment horizontal="center" vertical="center"/>
    </xf>
    <xf numFmtId="177" fontId="17" fillId="3" borderId="1" xfId="0" applyNumberFormat="1" applyFont="1" applyFill="1" applyBorder="1" applyAlignment="1" applyProtection="1">
      <alignment horizontal="right" vertical="center"/>
    </xf>
    <xf numFmtId="0" fontId="17" fillId="0" borderId="1" xfId="0" applyNumberFormat="1" applyFont="1" applyFill="1" applyBorder="1" applyAlignment="1" applyProtection="1">
      <alignment horizontal="left" vertical="center" wrapText="1"/>
    </xf>
    <xf numFmtId="0" fontId="19" fillId="0" borderId="1" xfId="0" applyFont="1" applyBorder="1" applyAlignment="1">
      <alignment horizontal="center" vertical="center" wrapText="1"/>
    </xf>
    <xf numFmtId="179" fontId="17" fillId="0" borderId="1" xfId="0" applyNumberFormat="1" applyFont="1" applyFill="1" applyBorder="1" applyAlignment="1" applyProtection="1">
      <alignment horizontal="center" vertical="center"/>
    </xf>
    <xf numFmtId="177" fontId="17" fillId="0" borderId="1" xfId="0" applyNumberFormat="1" applyFont="1" applyFill="1" applyBorder="1" applyAlignment="1" applyProtection="1">
      <alignment horizontal="center" vertical="center"/>
    </xf>
    <xf numFmtId="177" fontId="18" fillId="3" borderId="1" xfId="0" applyNumberFormat="1" applyFont="1" applyFill="1" applyBorder="1" applyAlignment="1" applyProtection="1">
      <alignment horizontal="right" vertical="center"/>
    </xf>
    <xf numFmtId="0" fontId="16" fillId="0" borderId="1" xfId="0" applyFont="1" applyBorder="1" applyAlignment="1">
      <alignment horizontal="left" vertical="center" wrapText="1"/>
    </xf>
    <xf numFmtId="0" fontId="15" fillId="0" borderId="1" xfId="0" applyNumberFormat="1" applyFont="1" applyFill="1" applyBorder="1" applyAlignment="1" applyProtection="1">
      <alignment horizontal="center" vertical="center" wrapText="1"/>
    </xf>
    <xf numFmtId="0" fontId="20" fillId="0" borderId="1" xfId="0" applyFont="1" applyBorder="1" applyAlignment="1">
      <alignment horizontal="center" vertical="center" wrapText="1"/>
    </xf>
    <xf numFmtId="0" fontId="0" fillId="0" borderId="0" xfId="0" applyAlignment="1">
      <alignment horizontal="left"/>
    </xf>
    <xf numFmtId="0" fontId="0" fillId="0" borderId="0" xfId="0" applyFill="1" applyAlignment="1">
      <alignment horizontal="center"/>
    </xf>
    <xf numFmtId="0" fontId="21" fillId="0" borderId="0" xfId="0" applyFont="1" applyAlignment="1"/>
    <xf numFmtId="0" fontId="16" fillId="0" borderId="0" xfId="0" applyFont="1" applyAlignment="1"/>
    <xf numFmtId="49" fontId="22" fillId="0" borderId="0" xfId="0" applyNumberFormat="1" applyFont="1" applyBorder="1" applyAlignment="1">
      <alignment horizontal="center" vertical="center"/>
    </xf>
    <xf numFmtId="49" fontId="23" fillId="0" borderId="4" xfId="0" applyNumberFormat="1" applyFont="1" applyBorder="1" applyAlignment="1">
      <alignment horizontal="center" vertical="center"/>
    </xf>
    <xf numFmtId="49" fontId="23" fillId="0" borderId="4" xfId="0" applyNumberFormat="1" applyFont="1" applyBorder="1" applyAlignment="1">
      <alignment horizontal="left" vertical="center"/>
    </xf>
    <xf numFmtId="4" fontId="23" fillId="0" borderId="4" xfId="0" applyNumberFormat="1" applyFont="1" applyBorder="1" applyAlignment="1">
      <alignment horizontal="right" vertical="center"/>
    </xf>
    <xf numFmtId="49" fontId="24" fillId="0" borderId="4" xfId="0" applyNumberFormat="1" applyFont="1" applyBorder="1" applyAlignment="1">
      <alignment horizontal="left" vertical="center"/>
    </xf>
    <xf numFmtId="4" fontId="25" fillId="0" borderId="4" xfId="0" applyNumberFormat="1" applyFont="1" applyBorder="1" applyAlignment="1">
      <alignment horizontal="right" vertical="center"/>
    </xf>
    <xf numFmtId="49" fontId="26" fillId="0" borderId="4" xfId="0" applyNumberFormat="1" applyFont="1" applyBorder="1" applyAlignment="1">
      <alignment horizontal="left" vertical="center"/>
    </xf>
    <xf numFmtId="0" fontId="23" fillId="0" borderId="4" xfId="0" applyFont="1" applyBorder="1" applyAlignment="1">
      <alignment horizontal="left" vertical="center"/>
    </xf>
    <xf numFmtId="0" fontId="23" fillId="0" borderId="4" xfId="0" applyFont="1" applyBorder="1" applyAlignment="1">
      <alignment horizontal="right" vertical="center"/>
    </xf>
    <xf numFmtId="0" fontId="25" fillId="0" borderId="4" xfId="0" applyFont="1" applyBorder="1" applyAlignment="1">
      <alignment horizontal="left" vertical="center"/>
    </xf>
    <xf numFmtId="0" fontId="25" fillId="0" borderId="4" xfId="0" applyFont="1" applyBorder="1" applyAlignment="1">
      <alignment horizontal="center" vertical="center"/>
    </xf>
    <xf numFmtId="0" fontId="23" fillId="0" borderId="4" xfId="0" applyFont="1" applyBorder="1" applyAlignment="1">
      <alignment horizontal="center" vertical="center"/>
    </xf>
    <xf numFmtId="0" fontId="26" fillId="0" borderId="4" xfId="0" applyFont="1" applyBorder="1" applyAlignment="1">
      <alignment horizontal="left" vertical="center"/>
    </xf>
    <xf numFmtId="0" fontId="25" fillId="0" borderId="4" xfId="0" applyFont="1" applyBorder="1" applyAlignment="1">
      <alignment horizontal="right" vertical="center"/>
    </xf>
    <xf numFmtId="49" fontId="25" fillId="0" borderId="4" xfId="0" applyNumberFormat="1" applyFont="1" applyBorder="1" applyAlignment="1">
      <alignment horizontal="center" vertical="center"/>
    </xf>
    <xf numFmtId="177" fontId="25" fillId="0" borderId="4" xfId="0" applyNumberFormat="1" applyFont="1" applyBorder="1" applyAlignment="1">
      <alignment horizontal="right" vertical="center"/>
    </xf>
    <xf numFmtId="176" fontId="23" fillId="0" borderId="4" xfId="0" applyNumberFormat="1" applyFont="1" applyBorder="1" applyAlignment="1">
      <alignment horizontal="right" vertical="center"/>
    </xf>
    <xf numFmtId="0" fontId="4" fillId="0" borderId="0" xfId="0" applyFont="1" applyAlignment="1">
      <alignment horizontal="left"/>
    </xf>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常规 2 3" xfId="47"/>
    <cellStyle name="40% - 强调文字颜色 6" xfId="48" builtinId="51"/>
    <cellStyle name="60% - 强调文字颜色 6" xfId="49" builtinId="52"/>
    <cellStyle name="常规 2" xfId="50"/>
    <cellStyle name="常规 4" xfId="51"/>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46"/>
  <sheetViews>
    <sheetView tabSelected="1" workbookViewId="0">
      <selection activeCell="A46" sqref="A46:D46"/>
    </sheetView>
  </sheetViews>
  <sheetFormatPr defaultColWidth="9" defaultRowHeight="11.25" outlineLevelCol="3"/>
  <cols>
    <col min="1" max="1" width="26.4" style="78" customWidth="1"/>
    <col min="2" max="2" width="15.7333333333333" style="78" customWidth="1"/>
    <col min="3" max="3" width="24.8666666666667" style="78" customWidth="1"/>
    <col min="4" max="4" width="17.1333333333333" style="78" customWidth="1"/>
    <col min="5" max="241" width="9" style="78"/>
    <col min="242" max="242" width="31" style="78" customWidth="1"/>
    <col min="243" max="243" width="30.2666666666667" style="78" customWidth="1"/>
    <col min="244" max="244" width="31.8666666666667" style="78" customWidth="1"/>
    <col min="245" max="245" width="38.4" style="78" customWidth="1"/>
    <col min="246" max="251" width="12" style="78" customWidth="1"/>
    <col min="252" max="497" width="9" style="78"/>
    <col min="498" max="498" width="31" style="78" customWidth="1"/>
    <col min="499" max="499" width="30.2666666666667" style="78" customWidth="1"/>
    <col min="500" max="500" width="31.8666666666667" style="78" customWidth="1"/>
    <col min="501" max="501" width="38.4" style="78" customWidth="1"/>
    <col min="502" max="507" width="12" style="78" customWidth="1"/>
    <col min="508" max="753" width="9" style="78"/>
    <col min="754" max="754" width="31" style="78" customWidth="1"/>
    <col min="755" max="755" width="30.2666666666667" style="78" customWidth="1"/>
    <col min="756" max="756" width="31.8666666666667" style="78" customWidth="1"/>
    <col min="757" max="757" width="38.4" style="78" customWidth="1"/>
    <col min="758" max="763" width="12" style="78" customWidth="1"/>
    <col min="764" max="1009" width="9" style="78"/>
    <col min="1010" max="1010" width="31" style="78" customWidth="1"/>
    <col min="1011" max="1011" width="30.2666666666667" style="78" customWidth="1"/>
    <col min="1012" max="1012" width="31.8666666666667" style="78" customWidth="1"/>
    <col min="1013" max="1013" width="38.4" style="78" customWidth="1"/>
    <col min="1014" max="1019" width="12" style="78" customWidth="1"/>
    <col min="1020" max="1265" width="9" style="78"/>
    <col min="1266" max="1266" width="31" style="78" customWidth="1"/>
    <col min="1267" max="1267" width="30.2666666666667" style="78" customWidth="1"/>
    <col min="1268" max="1268" width="31.8666666666667" style="78" customWidth="1"/>
    <col min="1269" max="1269" width="38.4" style="78" customWidth="1"/>
    <col min="1270" max="1275" width="12" style="78" customWidth="1"/>
    <col min="1276" max="1521" width="9" style="78"/>
    <col min="1522" max="1522" width="31" style="78" customWidth="1"/>
    <col min="1523" max="1523" width="30.2666666666667" style="78" customWidth="1"/>
    <col min="1524" max="1524" width="31.8666666666667" style="78" customWidth="1"/>
    <col min="1525" max="1525" width="38.4" style="78" customWidth="1"/>
    <col min="1526" max="1531" width="12" style="78" customWidth="1"/>
    <col min="1532" max="1777" width="9" style="78"/>
    <col min="1778" max="1778" width="31" style="78" customWidth="1"/>
    <col min="1779" max="1779" width="30.2666666666667" style="78" customWidth="1"/>
    <col min="1780" max="1780" width="31.8666666666667" style="78" customWidth="1"/>
    <col min="1781" max="1781" width="38.4" style="78" customWidth="1"/>
    <col min="1782" max="1787" width="12" style="78" customWidth="1"/>
    <col min="1788" max="2033" width="9" style="78"/>
    <col min="2034" max="2034" width="31" style="78" customWidth="1"/>
    <col min="2035" max="2035" width="30.2666666666667" style="78" customWidth="1"/>
    <col min="2036" max="2036" width="31.8666666666667" style="78" customWidth="1"/>
    <col min="2037" max="2037" width="38.4" style="78" customWidth="1"/>
    <col min="2038" max="2043" width="12" style="78" customWidth="1"/>
    <col min="2044" max="2289" width="9" style="78"/>
    <col min="2290" max="2290" width="31" style="78" customWidth="1"/>
    <col min="2291" max="2291" width="30.2666666666667" style="78" customWidth="1"/>
    <col min="2292" max="2292" width="31.8666666666667" style="78" customWidth="1"/>
    <col min="2293" max="2293" width="38.4" style="78" customWidth="1"/>
    <col min="2294" max="2299" width="12" style="78" customWidth="1"/>
    <col min="2300" max="2545" width="9" style="78"/>
    <col min="2546" max="2546" width="31" style="78" customWidth="1"/>
    <col min="2547" max="2547" width="30.2666666666667" style="78" customWidth="1"/>
    <col min="2548" max="2548" width="31.8666666666667" style="78" customWidth="1"/>
    <col min="2549" max="2549" width="38.4" style="78" customWidth="1"/>
    <col min="2550" max="2555" width="12" style="78" customWidth="1"/>
    <col min="2556" max="2801" width="9" style="78"/>
    <col min="2802" max="2802" width="31" style="78" customWidth="1"/>
    <col min="2803" max="2803" width="30.2666666666667" style="78" customWidth="1"/>
    <col min="2804" max="2804" width="31.8666666666667" style="78" customWidth="1"/>
    <col min="2805" max="2805" width="38.4" style="78" customWidth="1"/>
    <col min="2806" max="2811" width="12" style="78" customWidth="1"/>
    <col min="2812" max="3057" width="9" style="78"/>
    <col min="3058" max="3058" width="31" style="78" customWidth="1"/>
    <col min="3059" max="3059" width="30.2666666666667" style="78" customWidth="1"/>
    <col min="3060" max="3060" width="31.8666666666667" style="78" customWidth="1"/>
    <col min="3061" max="3061" width="38.4" style="78" customWidth="1"/>
    <col min="3062" max="3067" width="12" style="78" customWidth="1"/>
    <col min="3068" max="3313" width="9" style="78"/>
    <col min="3314" max="3314" width="31" style="78" customWidth="1"/>
    <col min="3315" max="3315" width="30.2666666666667" style="78" customWidth="1"/>
    <col min="3316" max="3316" width="31.8666666666667" style="78" customWidth="1"/>
    <col min="3317" max="3317" width="38.4" style="78" customWidth="1"/>
    <col min="3318" max="3323" width="12" style="78" customWidth="1"/>
    <col min="3324" max="3569" width="9" style="78"/>
    <col min="3570" max="3570" width="31" style="78" customWidth="1"/>
    <col min="3571" max="3571" width="30.2666666666667" style="78" customWidth="1"/>
    <col min="3572" max="3572" width="31.8666666666667" style="78" customWidth="1"/>
    <col min="3573" max="3573" width="38.4" style="78" customWidth="1"/>
    <col min="3574" max="3579" width="12" style="78" customWidth="1"/>
    <col min="3580" max="3825" width="9" style="78"/>
    <col min="3826" max="3826" width="31" style="78" customWidth="1"/>
    <col min="3827" max="3827" width="30.2666666666667" style="78" customWidth="1"/>
    <col min="3828" max="3828" width="31.8666666666667" style="78" customWidth="1"/>
    <col min="3829" max="3829" width="38.4" style="78" customWidth="1"/>
    <col min="3830" max="3835" width="12" style="78" customWidth="1"/>
    <col min="3836" max="4081" width="9" style="78"/>
    <col min="4082" max="4082" width="31" style="78" customWidth="1"/>
    <col min="4083" max="4083" width="30.2666666666667" style="78" customWidth="1"/>
    <col min="4084" max="4084" width="31.8666666666667" style="78" customWidth="1"/>
    <col min="4085" max="4085" width="38.4" style="78" customWidth="1"/>
    <col min="4086" max="4091" width="12" style="78" customWidth="1"/>
    <col min="4092" max="4337" width="9" style="78"/>
    <col min="4338" max="4338" width="31" style="78" customWidth="1"/>
    <col min="4339" max="4339" width="30.2666666666667" style="78" customWidth="1"/>
    <col min="4340" max="4340" width="31.8666666666667" style="78" customWidth="1"/>
    <col min="4341" max="4341" width="38.4" style="78" customWidth="1"/>
    <col min="4342" max="4347" width="12" style="78" customWidth="1"/>
    <col min="4348" max="4593" width="9" style="78"/>
    <col min="4594" max="4594" width="31" style="78" customWidth="1"/>
    <col min="4595" max="4595" width="30.2666666666667" style="78" customWidth="1"/>
    <col min="4596" max="4596" width="31.8666666666667" style="78" customWidth="1"/>
    <col min="4597" max="4597" width="38.4" style="78" customWidth="1"/>
    <col min="4598" max="4603" width="12" style="78" customWidth="1"/>
    <col min="4604" max="4849" width="9" style="78"/>
    <col min="4850" max="4850" width="31" style="78" customWidth="1"/>
    <col min="4851" max="4851" width="30.2666666666667" style="78" customWidth="1"/>
    <col min="4852" max="4852" width="31.8666666666667" style="78" customWidth="1"/>
    <col min="4853" max="4853" width="38.4" style="78" customWidth="1"/>
    <col min="4854" max="4859" width="12" style="78" customWidth="1"/>
    <col min="4860" max="5105" width="9" style="78"/>
    <col min="5106" max="5106" width="31" style="78" customWidth="1"/>
    <col min="5107" max="5107" width="30.2666666666667" style="78" customWidth="1"/>
    <col min="5108" max="5108" width="31.8666666666667" style="78" customWidth="1"/>
    <col min="5109" max="5109" width="38.4" style="78" customWidth="1"/>
    <col min="5110" max="5115" width="12" style="78" customWidth="1"/>
    <col min="5116" max="5361" width="9" style="78"/>
    <col min="5362" max="5362" width="31" style="78" customWidth="1"/>
    <col min="5363" max="5363" width="30.2666666666667" style="78" customWidth="1"/>
    <col min="5364" max="5364" width="31.8666666666667" style="78" customWidth="1"/>
    <col min="5365" max="5365" width="38.4" style="78" customWidth="1"/>
    <col min="5366" max="5371" width="12" style="78" customWidth="1"/>
    <col min="5372" max="5617" width="9" style="78"/>
    <col min="5618" max="5618" width="31" style="78" customWidth="1"/>
    <col min="5619" max="5619" width="30.2666666666667" style="78" customWidth="1"/>
    <col min="5620" max="5620" width="31.8666666666667" style="78" customWidth="1"/>
    <col min="5621" max="5621" width="38.4" style="78" customWidth="1"/>
    <col min="5622" max="5627" width="12" style="78" customWidth="1"/>
    <col min="5628" max="5873" width="9" style="78"/>
    <col min="5874" max="5874" width="31" style="78" customWidth="1"/>
    <col min="5875" max="5875" width="30.2666666666667" style="78" customWidth="1"/>
    <col min="5876" max="5876" width="31.8666666666667" style="78" customWidth="1"/>
    <col min="5877" max="5877" width="38.4" style="78" customWidth="1"/>
    <col min="5878" max="5883" width="12" style="78" customWidth="1"/>
    <col min="5884" max="6129" width="9" style="78"/>
    <col min="6130" max="6130" width="31" style="78" customWidth="1"/>
    <col min="6131" max="6131" width="30.2666666666667" style="78" customWidth="1"/>
    <col min="6132" max="6132" width="31.8666666666667" style="78" customWidth="1"/>
    <col min="6133" max="6133" width="38.4" style="78" customWidth="1"/>
    <col min="6134" max="6139" width="12" style="78" customWidth="1"/>
    <col min="6140" max="6385" width="9" style="78"/>
    <col min="6386" max="6386" width="31" style="78" customWidth="1"/>
    <col min="6387" max="6387" width="30.2666666666667" style="78" customWidth="1"/>
    <col min="6388" max="6388" width="31.8666666666667" style="78" customWidth="1"/>
    <col min="6389" max="6389" width="38.4" style="78" customWidth="1"/>
    <col min="6390" max="6395" width="12" style="78" customWidth="1"/>
    <col min="6396" max="6641" width="9" style="78"/>
    <col min="6642" max="6642" width="31" style="78" customWidth="1"/>
    <col min="6643" max="6643" width="30.2666666666667" style="78" customWidth="1"/>
    <col min="6644" max="6644" width="31.8666666666667" style="78" customWidth="1"/>
    <col min="6645" max="6645" width="38.4" style="78" customWidth="1"/>
    <col min="6646" max="6651" width="12" style="78" customWidth="1"/>
    <col min="6652" max="6897" width="9" style="78"/>
    <col min="6898" max="6898" width="31" style="78" customWidth="1"/>
    <col min="6899" max="6899" width="30.2666666666667" style="78" customWidth="1"/>
    <col min="6900" max="6900" width="31.8666666666667" style="78" customWidth="1"/>
    <col min="6901" max="6901" width="38.4" style="78" customWidth="1"/>
    <col min="6902" max="6907" width="12" style="78" customWidth="1"/>
    <col min="6908" max="7153" width="9" style="78"/>
    <col min="7154" max="7154" width="31" style="78" customWidth="1"/>
    <col min="7155" max="7155" width="30.2666666666667" style="78" customWidth="1"/>
    <col min="7156" max="7156" width="31.8666666666667" style="78" customWidth="1"/>
    <col min="7157" max="7157" width="38.4" style="78" customWidth="1"/>
    <col min="7158" max="7163" width="12" style="78" customWidth="1"/>
    <col min="7164" max="7409" width="9" style="78"/>
    <col min="7410" max="7410" width="31" style="78" customWidth="1"/>
    <col min="7411" max="7411" width="30.2666666666667" style="78" customWidth="1"/>
    <col min="7412" max="7412" width="31.8666666666667" style="78" customWidth="1"/>
    <col min="7413" max="7413" width="38.4" style="78" customWidth="1"/>
    <col min="7414" max="7419" width="12" style="78" customWidth="1"/>
    <col min="7420" max="7665" width="9" style="78"/>
    <col min="7666" max="7666" width="31" style="78" customWidth="1"/>
    <col min="7667" max="7667" width="30.2666666666667" style="78" customWidth="1"/>
    <col min="7668" max="7668" width="31.8666666666667" style="78" customWidth="1"/>
    <col min="7669" max="7669" width="38.4" style="78" customWidth="1"/>
    <col min="7670" max="7675" width="12" style="78" customWidth="1"/>
    <col min="7676" max="7921" width="9" style="78"/>
    <col min="7922" max="7922" width="31" style="78" customWidth="1"/>
    <col min="7923" max="7923" width="30.2666666666667" style="78" customWidth="1"/>
    <col min="7924" max="7924" width="31.8666666666667" style="78" customWidth="1"/>
    <col min="7925" max="7925" width="38.4" style="78" customWidth="1"/>
    <col min="7926" max="7931" width="12" style="78" customWidth="1"/>
    <col min="7932" max="8177" width="9" style="78"/>
    <col min="8178" max="8178" width="31" style="78" customWidth="1"/>
    <col min="8179" max="8179" width="30.2666666666667" style="78" customWidth="1"/>
    <col min="8180" max="8180" width="31.8666666666667" style="78" customWidth="1"/>
    <col min="8181" max="8181" width="38.4" style="78" customWidth="1"/>
    <col min="8182" max="8187" width="12" style="78" customWidth="1"/>
    <col min="8188" max="8433" width="9" style="78"/>
    <col min="8434" max="8434" width="31" style="78" customWidth="1"/>
    <col min="8435" max="8435" width="30.2666666666667" style="78" customWidth="1"/>
    <col min="8436" max="8436" width="31.8666666666667" style="78" customWidth="1"/>
    <col min="8437" max="8437" width="38.4" style="78" customWidth="1"/>
    <col min="8438" max="8443" width="12" style="78" customWidth="1"/>
    <col min="8444" max="8689" width="9" style="78"/>
    <col min="8690" max="8690" width="31" style="78" customWidth="1"/>
    <col min="8691" max="8691" width="30.2666666666667" style="78" customWidth="1"/>
    <col min="8692" max="8692" width="31.8666666666667" style="78" customWidth="1"/>
    <col min="8693" max="8693" width="38.4" style="78" customWidth="1"/>
    <col min="8694" max="8699" width="12" style="78" customWidth="1"/>
    <col min="8700" max="8945" width="9" style="78"/>
    <col min="8946" max="8946" width="31" style="78" customWidth="1"/>
    <col min="8947" max="8947" width="30.2666666666667" style="78" customWidth="1"/>
    <col min="8948" max="8948" width="31.8666666666667" style="78" customWidth="1"/>
    <col min="8949" max="8949" width="38.4" style="78" customWidth="1"/>
    <col min="8950" max="8955" width="12" style="78" customWidth="1"/>
    <col min="8956" max="9201" width="9" style="78"/>
    <col min="9202" max="9202" width="31" style="78" customWidth="1"/>
    <col min="9203" max="9203" width="30.2666666666667" style="78" customWidth="1"/>
    <col min="9204" max="9204" width="31.8666666666667" style="78" customWidth="1"/>
    <col min="9205" max="9205" width="38.4" style="78" customWidth="1"/>
    <col min="9206" max="9211" width="12" style="78" customWidth="1"/>
    <col min="9212" max="9457" width="9" style="78"/>
    <col min="9458" max="9458" width="31" style="78" customWidth="1"/>
    <col min="9459" max="9459" width="30.2666666666667" style="78" customWidth="1"/>
    <col min="9460" max="9460" width="31.8666666666667" style="78" customWidth="1"/>
    <col min="9461" max="9461" width="38.4" style="78" customWidth="1"/>
    <col min="9462" max="9467" width="12" style="78" customWidth="1"/>
    <col min="9468" max="9713" width="9" style="78"/>
    <col min="9714" max="9714" width="31" style="78" customWidth="1"/>
    <col min="9715" max="9715" width="30.2666666666667" style="78" customWidth="1"/>
    <col min="9716" max="9716" width="31.8666666666667" style="78" customWidth="1"/>
    <col min="9717" max="9717" width="38.4" style="78" customWidth="1"/>
    <col min="9718" max="9723" width="12" style="78" customWidth="1"/>
    <col min="9724" max="9969" width="9" style="78"/>
    <col min="9970" max="9970" width="31" style="78" customWidth="1"/>
    <col min="9971" max="9971" width="30.2666666666667" style="78" customWidth="1"/>
    <col min="9972" max="9972" width="31.8666666666667" style="78" customWidth="1"/>
    <col min="9973" max="9973" width="38.4" style="78" customWidth="1"/>
    <col min="9974" max="9979" width="12" style="78" customWidth="1"/>
    <col min="9980" max="10225" width="9" style="78"/>
    <col min="10226" max="10226" width="31" style="78" customWidth="1"/>
    <col min="10227" max="10227" width="30.2666666666667" style="78" customWidth="1"/>
    <col min="10228" max="10228" width="31.8666666666667" style="78" customWidth="1"/>
    <col min="10229" max="10229" width="38.4" style="78" customWidth="1"/>
    <col min="10230" max="10235" width="12" style="78" customWidth="1"/>
    <col min="10236" max="10481" width="9" style="78"/>
    <col min="10482" max="10482" width="31" style="78" customWidth="1"/>
    <col min="10483" max="10483" width="30.2666666666667" style="78" customWidth="1"/>
    <col min="10484" max="10484" width="31.8666666666667" style="78" customWidth="1"/>
    <col min="10485" max="10485" width="38.4" style="78" customWidth="1"/>
    <col min="10486" max="10491" width="12" style="78" customWidth="1"/>
    <col min="10492" max="10737" width="9" style="78"/>
    <col min="10738" max="10738" width="31" style="78" customWidth="1"/>
    <col min="10739" max="10739" width="30.2666666666667" style="78" customWidth="1"/>
    <col min="10740" max="10740" width="31.8666666666667" style="78" customWidth="1"/>
    <col min="10741" max="10741" width="38.4" style="78" customWidth="1"/>
    <col min="10742" max="10747" width="12" style="78" customWidth="1"/>
    <col min="10748" max="10993" width="9" style="78"/>
    <col min="10994" max="10994" width="31" style="78" customWidth="1"/>
    <col min="10995" max="10995" width="30.2666666666667" style="78" customWidth="1"/>
    <col min="10996" max="10996" width="31.8666666666667" style="78" customWidth="1"/>
    <col min="10997" max="10997" width="38.4" style="78" customWidth="1"/>
    <col min="10998" max="11003" width="12" style="78" customWidth="1"/>
    <col min="11004" max="11249" width="9" style="78"/>
    <col min="11250" max="11250" width="31" style="78" customWidth="1"/>
    <col min="11251" max="11251" width="30.2666666666667" style="78" customWidth="1"/>
    <col min="11252" max="11252" width="31.8666666666667" style="78" customWidth="1"/>
    <col min="11253" max="11253" width="38.4" style="78" customWidth="1"/>
    <col min="11254" max="11259" width="12" style="78" customWidth="1"/>
    <col min="11260" max="11505" width="9" style="78"/>
    <col min="11506" max="11506" width="31" style="78" customWidth="1"/>
    <col min="11507" max="11507" width="30.2666666666667" style="78" customWidth="1"/>
    <col min="11508" max="11508" width="31.8666666666667" style="78" customWidth="1"/>
    <col min="11509" max="11509" width="38.4" style="78" customWidth="1"/>
    <col min="11510" max="11515" width="12" style="78" customWidth="1"/>
    <col min="11516" max="11761" width="9" style="78"/>
    <col min="11762" max="11762" width="31" style="78" customWidth="1"/>
    <col min="11763" max="11763" width="30.2666666666667" style="78" customWidth="1"/>
    <col min="11764" max="11764" width="31.8666666666667" style="78" customWidth="1"/>
    <col min="11765" max="11765" width="38.4" style="78" customWidth="1"/>
    <col min="11766" max="11771" width="12" style="78" customWidth="1"/>
    <col min="11772" max="12017" width="9" style="78"/>
    <col min="12018" max="12018" width="31" style="78" customWidth="1"/>
    <col min="12019" max="12019" width="30.2666666666667" style="78" customWidth="1"/>
    <col min="12020" max="12020" width="31.8666666666667" style="78" customWidth="1"/>
    <col min="12021" max="12021" width="38.4" style="78" customWidth="1"/>
    <col min="12022" max="12027" width="12" style="78" customWidth="1"/>
    <col min="12028" max="12273" width="9" style="78"/>
    <col min="12274" max="12274" width="31" style="78" customWidth="1"/>
    <col min="12275" max="12275" width="30.2666666666667" style="78" customWidth="1"/>
    <col min="12276" max="12276" width="31.8666666666667" style="78" customWidth="1"/>
    <col min="12277" max="12277" width="38.4" style="78" customWidth="1"/>
    <col min="12278" max="12283" width="12" style="78" customWidth="1"/>
    <col min="12284" max="12529" width="9" style="78"/>
    <col min="12530" max="12530" width="31" style="78" customWidth="1"/>
    <col min="12531" max="12531" width="30.2666666666667" style="78" customWidth="1"/>
    <col min="12532" max="12532" width="31.8666666666667" style="78" customWidth="1"/>
    <col min="12533" max="12533" width="38.4" style="78" customWidth="1"/>
    <col min="12534" max="12539" width="12" style="78" customWidth="1"/>
    <col min="12540" max="12785" width="9" style="78"/>
    <col min="12786" max="12786" width="31" style="78" customWidth="1"/>
    <col min="12787" max="12787" width="30.2666666666667" style="78" customWidth="1"/>
    <col min="12788" max="12788" width="31.8666666666667" style="78" customWidth="1"/>
    <col min="12789" max="12789" width="38.4" style="78" customWidth="1"/>
    <col min="12790" max="12795" width="12" style="78" customWidth="1"/>
    <col min="12796" max="13041" width="9" style="78"/>
    <col min="13042" max="13042" width="31" style="78" customWidth="1"/>
    <col min="13043" max="13043" width="30.2666666666667" style="78" customWidth="1"/>
    <col min="13044" max="13044" width="31.8666666666667" style="78" customWidth="1"/>
    <col min="13045" max="13045" width="38.4" style="78" customWidth="1"/>
    <col min="13046" max="13051" width="12" style="78" customWidth="1"/>
    <col min="13052" max="13297" width="9" style="78"/>
    <col min="13298" max="13298" width="31" style="78" customWidth="1"/>
    <col min="13299" max="13299" width="30.2666666666667" style="78" customWidth="1"/>
    <col min="13300" max="13300" width="31.8666666666667" style="78" customWidth="1"/>
    <col min="13301" max="13301" width="38.4" style="78" customWidth="1"/>
    <col min="13302" max="13307" width="12" style="78" customWidth="1"/>
    <col min="13308" max="13553" width="9" style="78"/>
    <col min="13554" max="13554" width="31" style="78" customWidth="1"/>
    <col min="13555" max="13555" width="30.2666666666667" style="78" customWidth="1"/>
    <col min="13556" max="13556" width="31.8666666666667" style="78" customWidth="1"/>
    <col min="13557" max="13557" width="38.4" style="78" customWidth="1"/>
    <col min="13558" max="13563" width="12" style="78" customWidth="1"/>
    <col min="13564" max="13809" width="9" style="78"/>
    <col min="13810" max="13810" width="31" style="78" customWidth="1"/>
    <col min="13811" max="13811" width="30.2666666666667" style="78" customWidth="1"/>
    <col min="13812" max="13812" width="31.8666666666667" style="78" customWidth="1"/>
    <col min="13813" max="13813" width="38.4" style="78" customWidth="1"/>
    <col min="13814" max="13819" width="12" style="78" customWidth="1"/>
    <col min="13820" max="14065" width="9" style="78"/>
    <col min="14066" max="14066" width="31" style="78" customWidth="1"/>
    <col min="14067" max="14067" width="30.2666666666667" style="78" customWidth="1"/>
    <col min="14068" max="14068" width="31.8666666666667" style="78" customWidth="1"/>
    <col min="14069" max="14069" width="38.4" style="78" customWidth="1"/>
    <col min="14070" max="14075" width="12" style="78" customWidth="1"/>
    <col min="14076" max="14321" width="9" style="78"/>
    <col min="14322" max="14322" width="31" style="78" customWidth="1"/>
    <col min="14323" max="14323" width="30.2666666666667" style="78" customWidth="1"/>
    <col min="14324" max="14324" width="31.8666666666667" style="78" customWidth="1"/>
    <col min="14325" max="14325" width="38.4" style="78" customWidth="1"/>
    <col min="14326" max="14331" width="12" style="78" customWidth="1"/>
    <col min="14332" max="14577" width="9" style="78"/>
    <col min="14578" max="14578" width="31" style="78" customWidth="1"/>
    <col min="14579" max="14579" width="30.2666666666667" style="78" customWidth="1"/>
    <col min="14580" max="14580" width="31.8666666666667" style="78" customWidth="1"/>
    <col min="14581" max="14581" width="38.4" style="78" customWidth="1"/>
    <col min="14582" max="14587" width="12" style="78" customWidth="1"/>
    <col min="14588" max="14833" width="9" style="78"/>
    <col min="14834" max="14834" width="31" style="78" customWidth="1"/>
    <col min="14835" max="14835" width="30.2666666666667" style="78" customWidth="1"/>
    <col min="14836" max="14836" width="31.8666666666667" style="78" customWidth="1"/>
    <col min="14837" max="14837" width="38.4" style="78" customWidth="1"/>
    <col min="14838" max="14843" width="12" style="78" customWidth="1"/>
    <col min="14844" max="15089" width="9" style="78"/>
    <col min="15090" max="15090" width="31" style="78" customWidth="1"/>
    <col min="15091" max="15091" width="30.2666666666667" style="78" customWidth="1"/>
    <col min="15092" max="15092" width="31.8666666666667" style="78" customWidth="1"/>
    <col min="15093" max="15093" width="38.4" style="78" customWidth="1"/>
    <col min="15094" max="15099" width="12" style="78" customWidth="1"/>
    <col min="15100" max="15345" width="9" style="78"/>
    <col min="15346" max="15346" width="31" style="78" customWidth="1"/>
    <col min="15347" max="15347" width="30.2666666666667" style="78" customWidth="1"/>
    <col min="15348" max="15348" width="31.8666666666667" style="78" customWidth="1"/>
    <col min="15349" max="15349" width="38.4" style="78" customWidth="1"/>
    <col min="15350" max="15355" width="12" style="78" customWidth="1"/>
    <col min="15356" max="15601" width="9" style="78"/>
    <col min="15602" max="15602" width="31" style="78" customWidth="1"/>
    <col min="15603" max="15603" width="30.2666666666667" style="78" customWidth="1"/>
    <col min="15604" max="15604" width="31.8666666666667" style="78" customWidth="1"/>
    <col min="15605" max="15605" width="38.4" style="78" customWidth="1"/>
    <col min="15606" max="15611" width="12" style="78" customWidth="1"/>
    <col min="15612" max="15857" width="9" style="78"/>
    <col min="15858" max="15858" width="31" style="78" customWidth="1"/>
    <col min="15859" max="15859" width="30.2666666666667" style="78" customWidth="1"/>
    <col min="15860" max="15860" width="31.8666666666667" style="78" customWidth="1"/>
    <col min="15861" max="15861" width="38.4" style="78" customWidth="1"/>
    <col min="15862" max="15867" width="12" style="78" customWidth="1"/>
    <col min="15868" max="16113" width="9" style="78"/>
    <col min="16114" max="16114" width="31" style="78" customWidth="1"/>
    <col min="16115" max="16115" width="30.2666666666667" style="78" customWidth="1"/>
    <col min="16116" max="16116" width="31.8666666666667" style="78" customWidth="1"/>
    <col min="16117" max="16117" width="38.4" style="78" customWidth="1"/>
    <col min="16118" max="16123" width="12" style="78" customWidth="1"/>
    <col min="16124" max="16384" width="9" style="78"/>
  </cols>
  <sheetData>
    <row r="1" s="77" customFormat="1" ht="15" customHeight="1" spans="1:4">
      <c r="A1" s="79" t="s">
        <v>0</v>
      </c>
      <c r="B1" s="79"/>
      <c r="C1" s="79"/>
      <c r="D1" s="79"/>
    </row>
    <row r="2" s="44" customFormat="1" ht="16.05" customHeight="1" spans="1:4">
      <c r="A2" s="48" t="s">
        <v>1</v>
      </c>
      <c r="B2" s="48"/>
      <c r="C2" s="48"/>
      <c r="D2" s="49" t="s">
        <v>2</v>
      </c>
    </row>
    <row r="3" ht="19.05" customHeight="1" spans="1:4">
      <c r="A3" s="80" t="s">
        <v>3</v>
      </c>
      <c r="B3" s="80"/>
      <c r="C3" s="80" t="s">
        <v>4</v>
      </c>
      <c r="D3" s="80"/>
    </row>
    <row r="4" ht="18" customHeight="1" spans="1:4">
      <c r="A4" s="80" t="s">
        <v>5</v>
      </c>
      <c r="B4" s="80" t="s">
        <v>6</v>
      </c>
      <c r="C4" s="80" t="s">
        <v>5</v>
      </c>
      <c r="D4" s="80" t="s">
        <v>6</v>
      </c>
    </row>
    <row r="5" ht="18" customHeight="1" spans="1:4">
      <c r="A5" s="81" t="s">
        <v>7</v>
      </c>
      <c r="B5" s="82">
        <v>2199.6</v>
      </c>
      <c r="C5" s="83" t="s">
        <v>8</v>
      </c>
      <c r="D5" s="84">
        <f>D6+D7</f>
        <v>2199.6</v>
      </c>
    </row>
    <row r="6" ht="18" customHeight="1" spans="1:4">
      <c r="A6" s="81" t="s">
        <v>9</v>
      </c>
      <c r="B6" s="82"/>
      <c r="C6" s="67" t="s">
        <v>10</v>
      </c>
      <c r="D6" s="82">
        <v>1871.6</v>
      </c>
    </row>
    <row r="7" ht="18" customHeight="1" spans="1:4">
      <c r="A7" s="81" t="s">
        <v>11</v>
      </c>
      <c r="B7" s="82"/>
      <c r="C7" s="67" t="s">
        <v>12</v>
      </c>
      <c r="D7" s="82">
        <v>328</v>
      </c>
    </row>
    <row r="8" ht="18" customHeight="1" spans="1:4">
      <c r="A8" s="81" t="s">
        <v>13</v>
      </c>
      <c r="B8" s="82">
        <v>8073</v>
      </c>
      <c r="C8" s="83" t="s">
        <v>14</v>
      </c>
      <c r="D8" s="84">
        <f>D9+D17+D18+D19+D20+D21+D22+D39+D40</f>
        <v>8672.066</v>
      </c>
    </row>
    <row r="9" ht="18" customHeight="1" spans="1:4">
      <c r="A9" s="81" t="s">
        <v>15</v>
      </c>
      <c r="B9" s="82"/>
      <c r="C9" s="85" t="s">
        <v>16</v>
      </c>
      <c r="D9" s="82">
        <f>SUM(D10:D16)</f>
        <v>4711.08</v>
      </c>
    </row>
    <row r="10" ht="18" customHeight="1" spans="1:4">
      <c r="A10" s="86" t="s">
        <v>17</v>
      </c>
      <c r="B10" s="87">
        <v>605.1</v>
      </c>
      <c r="C10" s="67" t="s">
        <v>18</v>
      </c>
      <c r="D10" s="82">
        <v>774.24</v>
      </c>
    </row>
    <row r="11" ht="18" customHeight="1" spans="1:4">
      <c r="A11" s="88" t="s">
        <v>19</v>
      </c>
      <c r="B11" s="87"/>
      <c r="C11" s="67" t="s">
        <v>20</v>
      </c>
      <c r="D11" s="82">
        <v>1898.4</v>
      </c>
    </row>
    <row r="12" ht="18" customHeight="1" spans="1:4">
      <c r="A12" s="86"/>
      <c r="B12" s="87"/>
      <c r="C12" s="67" t="s">
        <v>21</v>
      </c>
      <c r="D12" s="82">
        <v>910.44</v>
      </c>
    </row>
    <row r="13" ht="18" customHeight="1" spans="1:4">
      <c r="A13" s="86"/>
      <c r="B13" s="87"/>
      <c r="C13" s="67" t="s">
        <v>22</v>
      </c>
      <c r="D13" s="82">
        <v>78.1</v>
      </c>
    </row>
    <row r="14" ht="18" customHeight="1" spans="1:4">
      <c r="A14" s="86"/>
      <c r="B14" s="87"/>
      <c r="C14" s="67" t="s">
        <v>23</v>
      </c>
      <c r="D14" s="82">
        <v>500.7</v>
      </c>
    </row>
    <row r="15" ht="18" customHeight="1" spans="1:4">
      <c r="A15" s="86"/>
      <c r="B15" s="87"/>
      <c r="C15" s="67" t="s">
        <v>24</v>
      </c>
      <c r="D15" s="82">
        <v>548</v>
      </c>
    </row>
    <row r="16" ht="18" customHeight="1" spans="1:4">
      <c r="A16" s="89"/>
      <c r="B16" s="87"/>
      <c r="C16" s="67" t="s">
        <v>25</v>
      </c>
      <c r="D16" s="82">
        <v>1.2</v>
      </c>
    </row>
    <row r="17" ht="18" customHeight="1" spans="1:4">
      <c r="A17" s="89"/>
      <c r="B17" s="87"/>
      <c r="C17" s="85" t="s">
        <v>26</v>
      </c>
      <c r="D17" s="82">
        <v>318.8</v>
      </c>
    </row>
    <row r="18" ht="18" customHeight="1" spans="1:4">
      <c r="A18" s="89"/>
      <c r="B18" s="87"/>
      <c r="C18" s="85" t="s">
        <v>27</v>
      </c>
      <c r="D18" s="82">
        <v>2082</v>
      </c>
    </row>
    <row r="19" ht="18" customHeight="1" spans="1:4">
      <c r="A19" s="89"/>
      <c r="B19" s="87"/>
      <c r="C19" s="85" t="s">
        <v>28</v>
      </c>
      <c r="D19" s="82">
        <v>97.97</v>
      </c>
    </row>
    <row r="20" ht="18" customHeight="1" spans="1:4">
      <c r="A20" s="89"/>
      <c r="B20" s="87"/>
      <c r="C20" s="85" t="s">
        <v>29</v>
      </c>
      <c r="D20" s="82">
        <v>28.03</v>
      </c>
    </row>
    <row r="21" ht="18" customHeight="1" spans="1:4">
      <c r="A21" s="89"/>
      <c r="B21" s="87"/>
      <c r="C21" s="85" t="s">
        <v>30</v>
      </c>
      <c r="D21" s="82">
        <v>16.146</v>
      </c>
    </row>
    <row r="22" ht="18" customHeight="1" spans="1:4">
      <c r="A22" s="89"/>
      <c r="B22" s="87"/>
      <c r="C22" s="85" t="s">
        <v>31</v>
      </c>
      <c r="D22" s="82">
        <f>SUM(D23:D37)</f>
        <v>1418.04</v>
      </c>
    </row>
    <row r="23" ht="18" customHeight="1" spans="1:4">
      <c r="A23" s="89"/>
      <c r="B23" s="87"/>
      <c r="C23" s="67" t="s">
        <v>32</v>
      </c>
      <c r="D23" s="82">
        <v>36</v>
      </c>
    </row>
    <row r="24" ht="18" customHeight="1" spans="1:4">
      <c r="A24" s="89"/>
      <c r="B24" s="87"/>
      <c r="C24" s="67" t="s">
        <v>33</v>
      </c>
      <c r="D24" s="82">
        <v>14.5</v>
      </c>
    </row>
    <row r="25" ht="18" customHeight="1" spans="1:4">
      <c r="A25" s="89"/>
      <c r="B25" s="87"/>
      <c r="C25" s="67" t="s">
        <v>34</v>
      </c>
      <c r="D25" s="82">
        <v>31</v>
      </c>
    </row>
    <row r="26" ht="18" customHeight="1" spans="1:4">
      <c r="A26" s="89"/>
      <c r="B26" s="87"/>
      <c r="C26" s="67" t="s">
        <v>35</v>
      </c>
      <c r="D26" s="82">
        <v>75</v>
      </c>
    </row>
    <row r="27" ht="18" customHeight="1" spans="1:4">
      <c r="A27" s="89"/>
      <c r="B27" s="87"/>
      <c r="C27" s="67" t="s">
        <v>36</v>
      </c>
      <c r="D27" s="82">
        <v>7.2</v>
      </c>
    </row>
    <row r="28" ht="18" customHeight="1" spans="1:4">
      <c r="A28" s="89"/>
      <c r="B28" s="87"/>
      <c r="C28" s="67" t="s">
        <v>37</v>
      </c>
      <c r="D28" s="82">
        <v>130</v>
      </c>
    </row>
    <row r="29" ht="18" customHeight="1" spans="1:4">
      <c r="A29" s="89"/>
      <c r="B29" s="87"/>
      <c r="C29" s="67" t="s">
        <v>38</v>
      </c>
      <c r="D29" s="82">
        <v>77.2</v>
      </c>
    </row>
    <row r="30" ht="18" customHeight="1" spans="1:4">
      <c r="A30" s="89"/>
      <c r="B30" s="87"/>
      <c r="C30" s="67" t="s">
        <v>39</v>
      </c>
      <c r="D30" s="82">
        <v>12</v>
      </c>
    </row>
    <row r="31" ht="18" customHeight="1" spans="1:4">
      <c r="A31" s="89"/>
      <c r="B31" s="87"/>
      <c r="C31" s="67" t="s">
        <v>40</v>
      </c>
      <c r="D31" s="82">
        <v>275</v>
      </c>
    </row>
    <row r="32" ht="18" customHeight="1" spans="1:4">
      <c r="A32" s="89"/>
      <c r="B32" s="87"/>
      <c r="C32" s="67" t="s">
        <v>41</v>
      </c>
      <c r="D32" s="82"/>
    </row>
    <row r="33" ht="18" customHeight="1" spans="1:4">
      <c r="A33" s="89"/>
      <c r="B33" s="87"/>
      <c r="C33" s="67" t="s">
        <v>42</v>
      </c>
      <c r="D33" s="82">
        <v>96</v>
      </c>
    </row>
    <row r="34" ht="18" customHeight="1" spans="1:4">
      <c r="A34" s="89"/>
      <c r="B34" s="87"/>
      <c r="C34" s="67" t="s">
        <v>43</v>
      </c>
      <c r="D34" s="82">
        <v>30.96</v>
      </c>
    </row>
    <row r="35" ht="18" customHeight="1" spans="1:4">
      <c r="A35" s="89"/>
      <c r="B35" s="87"/>
      <c r="C35" s="67" t="s">
        <v>44</v>
      </c>
      <c r="D35" s="82">
        <v>12</v>
      </c>
    </row>
    <row r="36" ht="18" customHeight="1" spans="1:4">
      <c r="A36" s="89"/>
      <c r="B36" s="87"/>
      <c r="C36" s="67" t="s">
        <v>45</v>
      </c>
      <c r="D36" s="82">
        <v>593.18</v>
      </c>
    </row>
    <row r="37" ht="18" customHeight="1" spans="1:4">
      <c r="A37" s="89"/>
      <c r="B37" s="87"/>
      <c r="C37" s="67" t="s">
        <v>46</v>
      </c>
      <c r="D37" s="82">
        <v>28</v>
      </c>
    </row>
    <row r="38" ht="18" customHeight="1" spans="1:4">
      <c r="A38" s="80"/>
      <c r="B38" s="82"/>
      <c r="C38" s="67" t="s">
        <v>47</v>
      </c>
      <c r="D38" s="82"/>
    </row>
    <row r="39" ht="18" customHeight="1" spans="1:4">
      <c r="A39" s="90"/>
      <c r="B39" s="87"/>
      <c r="C39" s="91" t="s">
        <v>48</v>
      </c>
      <c r="D39" s="92"/>
    </row>
    <row r="40" ht="18" customHeight="1" spans="1:4">
      <c r="A40" s="89"/>
      <c r="B40" s="92"/>
      <c r="C40" s="91" t="s">
        <v>49</v>
      </c>
      <c r="D40" s="92"/>
    </row>
    <row r="41" ht="18" customHeight="1" spans="1:4">
      <c r="A41" s="89"/>
      <c r="B41" s="92"/>
      <c r="C41" s="88" t="s">
        <v>19</v>
      </c>
      <c r="D41" s="92"/>
    </row>
    <row r="42" ht="18" customHeight="1" spans="1:4">
      <c r="A42" s="93" t="s">
        <v>50</v>
      </c>
      <c r="B42" s="84">
        <f>SUM(B5:B41)</f>
        <v>10877.7</v>
      </c>
      <c r="C42" s="93" t="s">
        <v>51</v>
      </c>
      <c r="D42" s="94">
        <f>D5+D8</f>
        <v>10871.666</v>
      </c>
    </row>
    <row r="43" ht="18" customHeight="1" spans="1:4">
      <c r="A43" s="81" t="s">
        <v>52</v>
      </c>
      <c r="B43" s="87"/>
      <c r="C43" s="81" t="s">
        <v>53</v>
      </c>
      <c r="D43" s="95">
        <f>B42-D42</f>
        <v>6.03400000000147</v>
      </c>
    </row>
    <row r="44" ht="18" customHeight="1" spans="1:4">
      <c r="A44" s="81" t="s">
        <v>54</v>
      </c>
      <c r="B44" s="87"/>
      <c r="C44" s="87"/>
      <c r="D44" s="86"/>
    </row>
    <row r="45" ht="18" customHeight="1" spans="1:4">
      <c r="A45" s="93" t="s">
        <v>55</v>
      </c>
      <c r="B45" s="84">
        <f>SUM(B42:B44)</f>
        <v>10877.7</v>
      </c>
      <c r="C45" s="93" t="s">
        <v>56</v>
      </c>
      <c r="D45" s="84">
        <f>D42</f>
        <v>10871.666</v>
      </c>
    </row>
    <row r="46" ht="18" customHeight="1" spans="1:4">
      <c r="A46" s="96" t="s">
        <v>57</v>
      </c>
      <c r="B46" s="96"/>
      <c r="C46" s="96"/>
      <c r="D46" s="96"/>
    </row>
  </sheetData>
  <mergeCells count="5">
    <mergeCell ref="A1:D1"/>
    <mergeCell ref="A2:C2"/>
    <mergeCell ref="A3:B3"/>
    <mergeCell ref="C3:D3"/>
    <mergeCell ref="A46:D46"/>
  </mergeCells>
  <printOptions horizontalCentered="1"/>
  <pageMargins left="0.196527777777778" right="0.196527777777778" top="0" bottom="0" header="0.314583333333333" footer="0.314583333333333"/>
  <pageSetup paperSize="9" scale="99" fitToWidth="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44"/>
  <sheetViews>
    <sheetView workbookViewId="0">
      <selection activeCell="G14" sqref="G14"/>
    </sheetView>
  </sheetViews>
  <sheetFormatPr defaultColWidth="9" defaultRowHeight="13.5" outlineLevelCol="6"/>
  <cols>
    <col min="1" max="1" width="18.1333333333333" style="26" customWidth="1"/>
    <col min="2" max="2" width="15" style="27" hidden="1" customWidth="1"/>
    <col min="3" max="3" width="22.8666666666667" style="27" hidden="1" customWidth="1"/>
    <col min="4" max="4" width="22.4" style="46" hidden="1" customWidth="1"/>
    <col min="5" max="5" width="21.7333333333333" style="46" customWidth="1"/>
    <col min="6" max="6" width="11.7333333333333" style="26" customWidth="1"/>
    <col min="7" max="7" width="57.6" style="27" customWidth="1"/>
    <col min="8" max="162" width="9" style="26"/>
    <col min="163" max="163" width="6.46666666666667" style="26" customWidth="1"/>
    <col min="164" max="164" width="29" style="26" customWidth="1"/>
    <col min="165" max="165" width="17.4666666666667" style="26" customWidth="1"/>
    <col min="166" max="166" width="15.4" style="26" customWidth="1"/>
    <col min="167" max="169" width="18.6" style="26" customWidth="1"/>
    <col min="170" max="418" width="9" style="26"/>
    <col min="419" max="419" width="6.46666666666667" style="26" customWidth="1"/>
    <col min="420" max="420" width="29" style="26" customWidth="1"/>
    <col min="421" max="421" width="17.4666666666667" style="26" customWidth="1"/>
    <col min="422" max="422" width="15.4" style="26" customWidth="1"/>
    <col min="423" max="425" width="18.6" style="26" customWidth="1"/>
    <col min="426" max="674" width="9" style="26"/>
    <col min="675" max="675" width="6.46666666666667" style="26" customWidth="1"/>
    <col min="676" max="676" width="29" style="26" customWidth="1"/>
    <col min="677" max="677" width="17.4666666666667" style="26" customWidth="1"/>
    <col min="678" max="678" width="15.4" style="26" customWidth="1"/>
    <col min="679" max="681" width="18.6" style="26" customWidth="1"/>
    <col min="682" max="930" width="9" style="26"/>
    <col min="931" max="931" width="6.46666666666667" style="26" customWidth="1"/>
    <col min="932" max="932" width="29" style="26" customWidth="1"/>
    <col min="933" max="933" width="17.4666666666667" style="26" customWidth="1"/>
    <col min="934" max="934" width="15.4" style="26" customWidth="1"/>
    <col min="935" max="937" width="18.6" style="26" customWidth="1"/>
    <col min="938" max="1186" width="9" style="26"/>
    <col min="1187" max="1187" width="6.46666666666667" style="26" customWidth="1"/>
    <col min="1188" max="1188" width="29" style="26" customWidth="1"/>
    <col min="1189" max="1189" width="17.4666666666667" style="26" customWidth="1"/>
    <col min="1190" max="1190" width="15.4" style="26" customWidth="1"/>
    <col min="1191" max="1193" width="18.6" style="26" customWidth="1"/>
    <col min="1194" max="1442" width="9" style="26"/>
    <col min="1443" max="1443" width="6.46666666666667" style="26" customWidth="1"/>
    <col min="1444" max="1444" width="29" style="26" customWidth="1"/>
    <col min="1445" max="1445" width="17.4666666666667" style="26" customWidth="1"/>
    <col min="1446" max="1446" width="15.4" style="26" customWidth="1"/>
    <col min="1447" max="1449" width="18.6" style="26" customWidth="1"/>
    <col min="1450" max="1698" width="9" style="26"/>
    <col min="1699" max="1699" width="6.46666666666667" style="26" customWidth="1"/>
    <col min="1700" max="1700" width="29" style="26" customWidth="1"/>
    <col min="1701" max="1701" width="17.4666666666667" style="26" customWidth="1"/>
    <col min="1702" max="1702" width="15.4" style="26" customWidth="1"/>
    <col min="1703" max="1705" width="18.6" style="26" customWidth="1"/>
    <col min="1706" max="1954" width="9" style="26"/>
    <col min="1955" max="1955" width="6.46666666666667" style="26" customWidth="1"/>
    <col min="1956" max="1956" width="29" style="26" customWidth="1"/>
    <col min="1957" max="1957" width="17.4666666666667" style="26" customWidth="1"/>
    <col min="1958" max="1958" width="15.4" style="26" customWidth="1"/>
    <col min="1959" max="1961" width="18.6" style="26" customWidth="1"/>
    <col min="1962" max="2210" width="9" style="26"/>
    <col min="2211" max="2211" width="6.46666666666667" style="26" customWidth="1"/>
    <col min="2212" max="2212" width="29" style="26" customWidth="1"/>
    <col min="2213" max="2213" width="17.4666666666667" style="26" customWidth="1"/>
    <col min="2214" max="2214" width="15.4" style="26" customWidth="1"/>
    <col min="2215" max="2217" width="18.6" style="26" customWidth="1"/>
    <col min="2218" max="2466" width="9" style="26"/>
    <col min="2467" max="2467" width="6.46666666666667" style="26" customWidth="1"/>
    <col min="2468" max="2468" width="29" style="26" customWidth="1"/>
    <col min="2469" max="2469" width="17.4666666666667" style="26" customWidth="1"/>
    <col min="2470" max="2470" width="15.4" style="26" customWidth="1"/>
    <col min="2471" max="2473" width="18.6" style="26" customWidth="1"/>
    <col min="2474" max="2722" width="9" style="26"/>
    <col min="2723" max="2723" width="6.46666666666667" style="26" customWidth="1"/>
    <col min="2724" max="2724" width="29" style="26" customWidth="1"/>
    <col min="2725" max="2725" width="17.4666666666667" style="26" customWidth="1"/>
    <col min="2726" max="2726" width="15.4" style="26" customWidth="1"/>
    <col min="2727" max="2729" width="18.6" style="26" customWidth="1"/>
    <col min="2730" max="2978" width="9" style="26"/>
    <col min="2979" max="2979" width="6.46666666666667" style="26" customWidth="1"/>
    <col min="2980" max="2980" width="29" style="26" customWidth="1"/>
    <col min="2981" max="2981" width="17.4666666666667" style="26" customWidth="1"/>
    <col min="2982" max="2982" width="15.4" style="26" customWidth="1"/>
    <col min="2983" max="2985" width="18.6" style="26" customWidth="1"/>
    <col min="2986" max="3234" width="9" style="26"/>
    <col min="3235" max="3235" width="6.46666666666667" style="26" customWidth="1"/>
    <col min="3236" max="3236" width="29" style="26" customWidth="1"/>
    <col min="3237" max="3237" width="17.4666666666667" style="26" customWidth="1"/>
    <col min="3238" max="3238" width="15.4" style="26" customWidth="1"/>
    <col min="3239" max="3241" width="18.6" style="26" customWidth="1"/>
    <col min="3242" max="3490" width="9" style="26"/>
    <col min="3491" max="3491" width="6.46666666666667" style="26" customWidth="1"/>
    <col min="3492" max="3492" width="29" style="26" customWidth="1"/>
    <col min="3493" max="3493" width="17.4666666666667" style="26" customWidth="1"/>
    <col min="3494" max="3494" width="15.4" style="26" customWidth="1"/>
    <col min="3495" max="3497" width="18.6" style="26" customWidth="1"/>
    <col min="3498" max="3746" width="9" style="26"/>
    <col min="3747" max="3747" width="6.46666666666667" style="26" customWidth="1"/>
    <col min="3748" max="3748" width="29" style="26" customWidth="1"/>
    <col min="3749" max="3749" width="17.4666666666667" style="26" customWidth="1"/>
    <col min="3750" max="3750" width="15.4" style="26" customWidth="1"/>
    <col min="3751" max="3753" width="18.6" style="26" customWidth="1"/>
    <col min="3754" max="4002" width="9" style="26"/>
    <col min="4003" max="4003" width="6.46666666666667" style="26" customWidth="1"/>
    <col min="4004" max="4004" width="29" style="26" customWidth="1"/>
    <col min="4005" max="4005" width="17.4666666666667" style="26" customWidth="1"/>
    <col min="4006" max="4006" width="15.4" style="26" customWidth="1"/>
    <col min="4007" max="4009" width="18.6" style="26" customWidth="1"/>
    <col min="4010" max="4258" width="9" style="26"/>
    <col min="4259" max="4259" width="6.46666666666667" style="26" customWidth="1"/>
    <col min="4260" max="4260" width="29" style="26" customWidth="1"/>
    <col min="4261" max="4261" width="17.4666666666667" style="26" customWidth="1"/>
    <col min="4262" max="4262" width="15.4" style="26" customWidth="1"/>
    <col min="4263" max="4265" width="18.6" style="26" customWidth="1"/>
    <col min="4266" max="4514" width="9" style="26"/>
    <col min="4515" max="4515" width="6.46666666666667" style="26" customWidth="1"/>
    <col min="4516" max="4516" width="29" style="26" customWidth="1"/>
    <col min="4517" max="4517" width="17.4666666666667" style="26" customWidth="1"/>
    <col min="4518" max="4518" width="15.4" style="26" customWidth="1"/>
    <col min="4519" max="4521" width="18.6" style="26" customWidth="1"/>
    <col min="4522" max="4770" width="9" style="26"/>
    <col min="4771" max="4771" width="6.46666666666667" style="26" customWidth="1"/>
    <col min="4772" max="4772" width="29" style="26" customWidth="1"/>
    <col min="4773" max="4773" width="17.4666666666667" style="26" customWidth="1"/>
    <col min="4774" max="4774" width="15.4" style="26" customWidth="1"/>
    <col min="4775" max="4777" width="18.6" style="26" customWidth="1"/>
    <col min="4778" max="5026" width="9" style="26"/>
    <col min="5027" max="5027" width="6.46666666666667" style="26" customWidth="1"/>
    <col min="5028" max="5028" width="29" style="26" customWidth="1"/>
    <col min="5029" max="5029" width="17.4666666666667" style="26" customWidth="1"/>
    <col min="5030" max="5030" width="15.4" style="26" customWidth="1"/>
    <col min="5031" max="5033" width="18.6" style="26" customWidth="1"/>
    <col min="5034" max="5282" width="9" style="26"/>
    <col min="5283" max="5283" width="6.46666666666667" style="26" customWidth="1"/>
    <col min="5284" max="5284" width="29" style="26" customWidth="1"/>
    <col min="5285" max="5285" width="17.4666666666667" style="26" customWidth="1"/>
    <col min="5286" max="5286" width="15.4" style="26" customWidth="1"/>
    <col min="5287" max="5289" width="18.6" style="26" customWidth="1"/>
    <col min="5290" max="5538" width="9" style="26"/>
    <col min="5539" max="5539" width="6.46666666666667" style="26" customWidth="1"/>
    <col min="5540" max="5540" width="29" style="26" customWidth="1"/>
    <col min="5541" max="5541" width="17.4666666666667" style="26" customWidth="1"/>
    <col min="5542" max="5542" width="15.4" style="26" customWidth="1"/>
    <col min="5543" max="5545" width="18.6" style="26" customWidth="1"/>
    <col min="5546" max="5794" width="9" style="26"/>
    <col min="5795" max="5795" width="6.46666666666667" style="26" customWidth="1"/>
    <col min="5796" max="5796" width="29" style="26" customWidth="1"/>
    <col min="5797" max="5797" width="17.4666666666667" style="26" customWidth="1"/>
    <col min="5798" max="5798" width="15.4" style="26" customWidth="1"/>
    <col min="5799" max="5801" width="18.6" style="26" customWidth="1"/>
    <col min="5802" max="6050" width="9" style="26"/>
    <col min="6051" max="6051" width="6.46666666666667" style="26" customWidth="1"/>
    <col min="6052" max="6052" width="29" style="26" customWidth="1"/>
    <col min="6053" max="6053" width="17.4666666666667" style="26" customWidth="1"/>
    <col min="6054" max="6054" width="15.4" style="26" customWidth="1"/>
    <col min="6055" max="6057" width="18.6" style="26" customWidth="1"/>
    <col min="6058" max="6306" width="9" style="26"/>
    <col min="6307" max="6307" width="6.46666666666667" style="26" customWidth="1"/>
    <col min="6308" max="6308" width="29" style="26" customWidth="1"/>
    <col min="6309" max="6309" width="17.4666666666667" style="26" customWidth="1"/>
    <col min="6310" max="6310" width="15.4" style="26" customWidth="1"/>
    <col min="6311" max="6313" width="18.6" style="26" customWidth="1"/>
    <col min="6314" max="6562" width="9" style="26"/>
    <col min="6563" max="6563" width="6.46666666666667" style="26" customWidth="1"/>
    <col min="6564" max="6564" width="29" style="26" customWidth="1"/>
    <col min="6565" max="6565" width="17.4666666666667" style="26" customWidth="1"/>
    <col min="6566" max="6566" width="15.4" style="26" customWidth="1"/>
    <col min="6567" max="6569" width="18.6" style="26" customWidth="1"/>
    <col min="6570" max="6818" width="9" style="26"/>
    <col min="6819" max="6819" width="6.46666666666667" style="26" customWidth="1"/>
    <col min="6820" max="6820" width="29" style="26" customWidth="1"/>
    <col min="6821" max="6821" width="17.4666666666667" style="26" customWidth="1"/>
    <col min="6822" max="6822" width="15.4" style="26" customWidth="1"/>
    <col min="6823" max="6825" width="18.6" style="26" customWidth="1"/>
    <col min="6826" max="7074" width="9" style="26"/>
    <col min="7075" max="7075" width="6.46666666666667" style="26" customWidth="1"/>
    <col min="7076" max="7076" width="29" style="26" customWidth="1"/>
    <col min="7077" max="7077" width="17.4666666666667" style="26" customWidth="1"/>
    <col min="7078" max="7078" width="15.4" style="26" customWidth="1"/>
    <col min="7079" max="7081" width="18.6" style="26" customWidth="1"/>
    <col min="7082" max="7330" width="9" style="26"/>
    <col min="7331" max="7331" width="6.46666666666667" style="26" customWidth="1"/>
    <col min="7332" max="7332" width="29" style="26" customWidth="1"/>
    <col min="7333" max="7333" width="17.4666666666667" style="26" customWidth="1"/>
    <col min="7334" max="7334" width="15.4" style="26" customWidth="1"/>
    <col min="7335" max="7337" width="18.6" style="26" customWidth="1"/>
    <col min="7338" max="7586" width="9" style="26"/>
    <col min="7587" max="7587" width="6.46666666666667" style="26" customWidth="1"/>
    <col min="7588" max="7588" width="29" style="26" customWidth="1"/>
    <col min="7589" max="7589" width="17.4666666666667" style="26" customWidth="1"/>
    <col min="7590" max="7590" width="15.4" style="26" customWidth="1"/>
    <col min="7591" max="7593" width="18.6" style="26" customWidth="1"/>
    <col min="7594" max="7842" width="9" style="26"/>
    <col min="7843" max="7843" width="6.46666666666667" style="26" customWidth="1"/>
    <col min="7844" max="7844" width="29" style="26" customWidth="1"/>
    <col min="7845" max="7845" width="17.4666666666667" style="26" customWidth="1"/>
    <col min="7846" max="7846" width="15.4" style="26" customWidth="1"/>
    <col min="7847" max="7849" width="18.6" style="26" customWidth="1"/>
    <col min="7850" max="8098" width="9" style="26"/>
    <col min="8099" max="8099" width="6.46666666666667" style="26" customWidth="1"/>
    <col min="8100" max="8100" width="29" style="26" customWidth="1"/>
    <col min="8101" max="8101" width="17.4666666666667" style="26" customWidth="1"/>
    <col min="8102" max="8102" width="15.4" style="26" customWidth="1"/>
    <col min="8103" max="8105" width="18.6" style="26" customWidth="1"/>
    <col min="8106" max="8354" width="9" style="26"/>
    <col min="8355" max="8355" width="6.46666666666667" style="26" customWidth="1"/>
    <col min="8356" max="8356" width="29" style="26" customWidth="1"/>
    <col min="8357" max="8357" width="17.4666666666667" style="26" customWidth="1"/>
    <col min="8358" max="8358" width="15.4" style="26" customWidth="1"/>
    <col min="8359" max="8361" width="18.6" style="26" customWidth="1"/>
    <col min="8362" max="8610" width="9" style="26"/>
    <col min="8611" max="8611" width="6.46666666666667" style="26" customWidth="1"/>
    <col min="8612" max="8612" width="29" style="26" customWidth="1"/>
    <col min="8613" max="8613" width="17.4666666666667" style="26" customWidth="1"/>
    <col min="8614" max="8614" width="15.4" style="26" customWidth="1"/>
    <col min="8615" max="8617" width="18.6" style="26" customWidth="1"/>
    <col min="8618" max="8866" width="9" style="26"/>
    <col min="8867" max="8867" width="6.46666666666667" style="26" customWidth="1"/>
    <col min="8868" max="8868" width="29" style="26" customWidth="1"/>
    <col min="8869" max="8869" width="17.4666666666667" style="26" customWidth="1"/>
    <col min="8870" max="8870" width="15.4" style="26" customWidth="1"/>
    <col min="8871" max="8873" width="18.6" style="26" customWidth="1"/>
    <col min="8874" max="9122" width="9" style="26"/>
    <col min="9123" max="9123" width="6.46666666666667" style="26" customWidth="1"/>
    <col min="9124" max="9124" width="29" style="26" customWidth="1"/>
    <col min="9125" max="9125" width="17.4666666666667" style="26" customWidth="1"/>
    <col min="9126" max="9126" width="15.4" style="26" customWidth="1"/>
    <col min="9127" max="9129" width="18.6" style="26" customWidth="1"/>
    <col min="9130" max="9378" width="9" style="26"/>
    <col min="9379" max="9379" width="6.46666666666667" style="26" customWidth="1"/>
    <col min="9380" max="9380" width="29" style="26" customWidth="1"/>
    <col min="9381" max="9381" width="17.4666666666667" style="26" customWidth="1"/>
    <col min="9382" max="9382" width="15.4" style="26" customWidth="1"/>
    <col min="9383" max="9385" width="18.6" style="26" customWidth="1"/>
    <col min="9386" max="9634" width="9" style="26"/>
    <col min="9635" max="9635" width="6.46666666666667" style="26" customWidth="1"/>
    <col min="9636" max="9636" width="29" style="26" customWidth="1"/>
    <col min="9637" max="9637" width="17.4666666666667" style="26" customWidth="1"/>
    <col min="9638" max="9638" width="15.4" style="26" customWidth="1"/>
    <col min="9639" max="9641" width="18.6" style="26" customWidth="1"/>
    <col min="9642" max="9890" width="9" style="26"/>
    <col min="9891" max="9891" width="6.46666666666667" style="26" customWidth="1"/>
    <col min="9892" max="9892" width="29" style="26" customWidth="1"/>
    <col min="9893" max="9893" width="17.4666666666667" style="26" customWidth="1"/>
    <col min="9894" max="9894" width="15.4" style="26" customWidth="1"/>
    <col min="9895" max="9897" width="18.6" style="26" customWidth="1"/>
    <col min="9898" max="10146" width="9" style="26"/>
    <col min="10147" max="10147" width="6.46666666666667" style="26" customWidth="1"/>
    <col min="10148" max="10148" width="29" style="26" customWidth="1"/>
    <col min="10149" max="10149" width="17.4666666666667" style="26" customWidth="1"/>
    <col min="10150" max="10150" width="15.4" style="26" customWidth="1"/>
    <col min="10151" max="10153" width="18.6" style="26" customWidth="1"/>
    <col min="10154" max="10402" width="9" style="26"/>
    <col min="10403" max="10403" width="6.46666666666667" style="26" customWidth="1"/>
    <col min="10404" max="10404" width="29" style="26" customWidth="1"/>
    <col min="10405" max="10405" width="17.4666666666667" style="26" customWidth="1"/>
    <col min="10406" max="10406" width="15.4" style="26" customWidth="1"/>
    <col min="10407" max="10409" width="18.6" style="26" customWidth="1"/>
    <col min="10410" max="10658" width="9" style="26"/>
    <col min="10659" max="10659" width="6.46666666666667" style="26" customWidth="1"/>
    <col min="10660" max="10660" width="29" style="26" customWidth="1"/>
    <col min="10661" max="10661" width="17.4666666666667" style="26" customWidth="1"/>
    <col min="10662" max="10662" width="15.4" style="26" customWidth="1"/>
    <col min="10663" max="10665" width="18.6" style="26" customWidth="1"/>
    <col min="10666" max="10914" width="9" style="26"/>
    <col min="10915" max="10915" width="6.46666666666667" style="26" customWidth="1"/>
    <col min="10916" max="10916" width="29" style="26" customWidth="1"/>
    <col min="10917" max="10917" width="17.4666666666667" style="26" customWidth="1"/>
    <col min="10918" max="10918" width="15.4" style="26" customWidth="1"/>
    <col min="10919" max="10921" width="18.6" style="26" customWidth="1"/>
    <col min="10922" max="11170" width="9" style="26"/>
    <col min="11171" max="11171" width="6.46666666666667" style="26" customWidth="1"/>
    <col min="11172" max="11172" width="29" style="26" customWidth="1"/>
    <col min="11173" max="11173" width="17.4666666666667" style="26" customWidth="1"/>
    <col min="11174" max="11174" width="15.4" style="26" customWidth="1"/>
    <col min="11175" max="11177" width="18.6" style="26" customWidth="1"/>
    <col min="11178" max="11426" width="9" style="26"/>
    <col min="11427" max="11427" width="6.46666666666667" style="26" customWidth="1"/>
    <col min="11428" max="11428" width="29" style="26" customWidth="1"/>
    <col min="11429" max="11429" width="17.4666666666667" style="26" customWidth="1"/>
    <col min="11430" max="11430" width="15.4" style="26" customWidth="1"/>
    <col min="11431" max="11433" width="18.6" style="26" customWidth="1"/>
    <col min="11434" max="11682" width="9" style="26"/>
    <col min="11683" max="11683" width="6.46666666666667" style="26" customWidth="1"/>
    <col min="11684" max="11684" width="29" style="26" customWidth="1"/>
    <col min="11685" max="11685" width="17.4666666666667" style="26" customWidth="1"/>
    <col min="11686" max="11686" width="15.4" style="26" customWidth="1"/>
    <col min="11687" max="11689" width="18.6" style="26" customWidth="1"/>
    <col min="11690" max="11938" width="9" style="26"/>
    <col min="11939" max="11939" width="6.46666666666667" style="26" customWidth="1"/>
    <col min="11940" max="11940" width="29" style="26" customWidth="1"/>
    <col min="11941" max="11941" width="17.4666666666667" style="26" customWidth="1"/>
    <col min="11942" max="11942" width="15.4" style="26" customWidth="1"/>
    <col min="11943" max="11945" width="18.6" style="26" customWidth="1"/>
    <col min="11946" max="12194" width="9" style="26"/>
    <col min="12195" max="12195" width="6.46666666666667" style="26" customWidth="1"/>
    <col min="12196" max="12196" width="29" style="26" customWidth="1"/>
    <col min="12197" max="12197" width="17.4666666666667" style="26" customWidth="1"/>
    <col min="12198" max="12198" width="15.4" style="26" customWidth="1"/>
    <col min="12199" max="12201" width="18.6" style="26" customWidth="1"/>
    <col min="12202" max="12450" width="9" style="26"/>
    <col min="12451" max="12451" width="6.46666666666667" style="26" customWidth="1"/>
    <col min="12452" max="12452" width="29" style="26" customWidth="1"/>
    <col min="12453" max="12453" width="17.4666666666667" style="26" customWidth="1"/>
    <col min="12454" max="12454" width="15.4" style="26" customWidth="1"/>
    <col min="12455" max="12457" width="18.6" style="26" customWidth="1"/>
    <col min="12458" max="12706" width="9" style="26"/>
    <col min="12707" max="12707" width="6.46666666666667" style="26" customWidth="1"/>
    <col min="12708" max="12708" width="29" style="26" customWidth="1"/>
    <col min="12709" max="12709" width="17.4666666666667" style="26" customWidth="1"/>
    <col min="12710" max="12710" width="15.4" style="26" customWidth="1"/>
    <col min="12711" max="12713" width="18.6" style="26" customWidth="1"/>
    <col min="12714" max="12962" width="9" style="26"/>
    <col min="12963" max="12963" width="6.46666666666667" style="26" customWidth="1"/>
    <col min="12964" max="12964" width="29" style="26" customWidth="1"/>
    <col min="12965" max="12965" width="17.4666666666667" style="26" customWidth="1"/>
    <col min="12966" max="12966" width="15.4" style="26" customWidth="1"/>
    <col min="12967" max="12969" width="18.6" style="26" customWidth="1"/>
    <col min="12970" max="13218" width="9" style="26"/>
    <col min="13219" max="13219" width="6.46666666666667" style="26" customWidth="1"/>
    <col min="13220" max="13220" width="29" style="26" customWidth="1"/>
    <col min="13221" max="13221" width="17.4666666666667" style="26" customWidth="1"/>
    <col min="13222" max="13222" width="15.4" style="26" customWidth="1"/>
    <col min="13223" max="13225" width="18.6" style="26" customWidth="1"/>
    <col min="13226" max="13474" width="9" style="26"/>
    <col min="13475" max="13475" width="6.46666666666667" style="26" customWidth="1"/>
    <col min="13476" max="13476" width="29" style="26" customWidth="1"/>
    <col min="13477" max="13477" width="17.4666666666667" style="26" customWidth="1"/>
    <col min="13478" max="13478" width="15.4" style="26" customWidth="1"/>
    <col min="13479" max="13481" width="18.6" style="26" customWidth="1"/>
    <col min="13482" max="13730" width="9" style="26"/>
    <col min="13731" max="13731" width="6.46666666666667" style="26" customWidth="1"/>
    <col min="13732" max="13732" width="29" style="26" customWidth="1"/>
    <col min="13733" max="13733" width="17.4666666666667" style="26" customWidth="1"/>
    <col min="13734" max="13734" width="15.4" style="26" customWidth="1"/>
    <col min="13735" max="13737" width="18.6" style="26" customWidth="1"/>
    <col min="13738" max="13986" width="9" style="26"/>
    <col min="13987" max="13987" width="6.46666666666667" style="26" customWidth="1"/>
    <col min="13988" max="13988" width="29" style="26" customWidth="1"/>
    <col min="13989" max="13989" width="17.4666666666667" style="26" customWidth="1"/>
    <col min="13990" max="13990" width="15.4" style="26" customWidth="1"/>
    <col min="13991" max="13993" width="18.6" style="26" customWidth="1"/>
    <col min="13994" max="14242" width="9" style="26"/>
    <col min="14243" max="14243" width="6.46666666666667" style="26" customWidth="1"/>
    <col min="14244" max="14244" width="29" style="26" customWidth="1"/>
    <col min="14245" max="14245" width="17.4666666666667" style="26" customWidth="1"/>
    <col min="14246" max="14246" width="15.4" style="26" customWidth="1"/>
    <col min="14247" max="14249" width="18.6" style="26" customWidth="1"/>
    <col min="14250" max="14498" width="9" style="26"/>
    <col min="14499" max="14499" width="6.46666666666667" style="26" customWidth="1"/>
    <col min="14500" max="14500" width="29" style="26" customWidth="1"/>
    <col min="14501" max="14501" width="17.4666666666667" style="26" customWidth="1"/>
    <col min="14502" max="14502" width="15.4" style="26" customWidth="1"/>
    <col min="14503" max="14505" width="18.6" style="26" customWidth="1"/>
    <col min="14506" max="14754" width="9" style="26"/>
    <col min="14755" max="14755" width="6.46666666666667" style="26" customWidth="1"/>
    <col min="14756" max="14756" width="29" style="26" customWidth="1"/>
    <col min="14757" max="14757" width="17.4666666666667" style="26" customWidth="1"/>
    <col min="14758" max="14758" width="15.4" style="26" customWidth="1"/>
    <col min="14759" max="14761" width="18.6" style="26" customWidth="1"/>
    <col min="14762" max="15010" width="9" style="26"/>
    <col min="15011" max="15011" width="6.46666666666667" style="26" customWidth="1"/>
    <col min="15012" max="15012" width="29" style="26" customWidth="1"/>
    <col min="15013" max="15013" width="17.4666666666667" style="26" customWidth="1"/>
    <col min="15014" max="15014" width="15.4" style="26" customWidth="1"/>
    <col min="15015" max="15017" width="18.6" style="26" customWidth="1"/>
    <col min="15018" max="15266" width="9" style="26"/>
    <col min="15267" max="15267" width="6.46666666666667" style="26" customWidth="1"/>
    <col min="15268" max="15268" width="29" style="26" customWidth="1"/>
    <col min="15269" max="15269" width="17.4666666666667" style="26" customWidth="1"/>
    <col min="15270" max="15270" width="15.4" style="26" customWidth="1"/>
    <col min="15271" max="15273" width="18.6" style="26" customWidth="1"/>
    <col min="15274" max="15522" width="9" style="26"/>
    <col min="15523" max="15523" width="6.46666666666667" style="26" customWidth="1"/>
    <col min="15524" max="15524" width="29" style="26" customWidth="1"/>
    <col min="15525" max="15525" width="17.4666666666667" style="26" customWidth="1"/>
    <col min="15526" max="15526" width="15.4" style="26" customWidth="1"/>
    <col min="15527" max="15529" width="18.6" style="26" customWidth="1"/>
    <col min="15530" max="15778" width="9" style="26"/>
    <col min="15779" max="15779" width="6.46666666666667" style="26" customWidth="1"/>
    <col min="15780" max="15780" width="29" style="26" customWidth="1"/>
    <col min="15781" max="15781" width="17.4666666666667" style="26" customWidth="1"/>
    <col min="15782" max="15782" width="15.4" style="26" customWidth="1"/>
    <col min="15783" max="15785" width="18.6" style="26" customWidth="1"/>
    <col min="15786" max="16034" width="9" style="26"/>
    <col min="16035" max="16035" width="6.46666666666667" style="26" customWidth="1"/>
    <col min="16036" max="16036" width="29" style="26" customWidth="1"/>
    <col min="16037" max="16037" width="17.4666666666667" style="26" customWidth="1"/>
    <col min="16038" max="16038" width="15.4" style="26" customWidth="1"/>
    <col min="16039" max="16041" width="18.6" style="26" customWidth="1"/>
    <col min="16042" max="16384" width="9" style="26"/>
  </cols>
  <sheetData>
    <row r="1" ht="36" customHeight="1" spans="1:7">
      <c r="A1" s="47" t="s">
        <v>58</v>
      </c>
      <c r="B1" s="47"/>
      <c r="C1" s="47"/>
      <c r="D1" s="47"/>
      <c r="E1" s="47"/>
      <c r="F1" s="47"/>
      <c r="G1" s="47"/>
    </row>
    <row r="2" s="44" customFormat="1" ht="28.05" customHeight="1" spans="1:7">
      <c r="A2" s="48" t="s">
        <v>59</v>
      </c>
      <c r="B2" s="48"/>
      <c r="C2" s="48"/>
      <c r="D2" s="48"/>
      <c r="E2" s="48"/>
      <c r="F2" s="48"/>
      <c r="G2" s="49" t="s">
        <v>2</v>
      </c>
    </row>
    <row r="3" ht="24" customHeight="1" spans="1:7">
      <c r="A3" s="50" t="s">
        <v>60</v>
      </c>
      <c r="B3" s="51" t="s">
        <v>61</v>
      </c>
      <c r="C3" s="51" t="s">
        <v>62</v>
      </c>
      <c r="D3" s="52" t="s">
        <v>63</v>
      </c>
      <c r="E3" s="52" t="s">
        <v>64</v>
      </c>
      <c r="F3" s="53" t="s">
        <v>65</v>
      </c>
      <c r="G3" s="52" t="s">
        <v>66</v>
      </c>
    </row>
    <row r="4" ht="20.25" customHeight="1" spans="1:7">
      <c r="A4" s="54" t="s">
        <v>67</v>
      </c>
      <c r="B4" s="55">
        <f>B5</f>
        <v>7544.43</v>
      </c>
      <c r="C4" s="55">
        <f>C5</f>
        <v>7902.12</v>
      </c>
      <c r="D4" s="55">
        <f>D5</f>
        <v>7154.77</v>
      </c>
      <c r="E4" s="55">
        <f>E5</f>
        <v>7533.77333333333</v>
      </c>
      <c r="F4" s="55">
        <f>F5</f>
        <v>8073</v>
      </c>
      <c r="G4" s="56" t="s">
        <v>68</v>
      </c>
    </row>
    <row r="5" ht="51" customHeight="1" spans="1:7">
      <c r="A5" s="57" t="s">
        <v>69</v>
      </c>
      <c r="B5" s="51">
        <v>7544.43</v>
      </c>
      <c r="C5" s="51">
        <v>7902.12</v>
      </c>
      <c r="D5" s="58">
        <v>7154.77</v>
      </c>
      <c r="E5" s="59">
        <f>(C5+D5+B5)/3</f>
        <v>7533.77333333333</v>
      </c>
      <c r="F5" s="60">
        <v>8073</v>
      </c>
      <c r="G5" s="56" t="s">
        <v>68</v>
      </c>
    </row>
    <row r="6" ht="30" customHeight="1" spans="1:7">
      <c r="A6" s="61" t="s">
        <v>70</v>
      </c>
      <c r="B6" s="62">
        <f>B7+B15+B16+B17+B18+B19+B20+B37</f>
        <v>8334.09</v>
      </c>
      <c r="C6" s="62">
        <f>C7+C15+C16+C17+C18+C19+C20+C37</f>
        <v>9053.12</v>
      </c>
      <c r="D6" s="62">
        <f>D7+D15+D16+D17+D18+D19+D20+D37</f>
        <v>7564.74</v>
      </c>
      <c r="E6" s="59">
        <f>(C6+D6+B6)/3</f>
        <v>8317.31666666667</v>
      </c>
      <c r="F6" s="63">
        <f>F7+F15+F16+F17+F18+F19+F20+F37</f>
        <v>8672.066</v>
      </c>
      <c r="G6" s="56" t="s">
        <v>71</v>
      </c>
    </row>
    <row r="7" ht="22.5" customHeight="1" spans="1:7">
      <c r="A7" s="64" t="s">
        <v>72</v>
      </c>
      <c r="B7" s="65">
        <f>SUM(B8:B14)</f>
        <v>4669.74</v>
      </c>
      <c r="C7" s="65">
        <f>SUM(C8:C14)</f>
        <v>5308.04</v>
      </c>
      <c r="D7" s="65">
        <f>SUM(D8:D14)</f>
        <v>4627.51</v>
      </c>
      <c r="E7" s="59">
        <f>SUM(E8:E14)</f>
        <v>4868.43</v>
      </c>
      <c r="F7" s="66">
        <f>SUM(F8:F14)</f>
        <v>4711.08</v>
      </c>
      <c r="G7" s="56" t="s">
        <v>73</v>
      </c>
    </row>
    <row r="8" ht="33.75" customHeight="1" spans="1:7">
      <c r="A8" s="67" t="s">
        <v>18</v>
      </c>
      <c r="B8" s="65">
        <v>1039.28</v>
      </c>
      <c r="C8" s="65">
        <v>1261.02</v>
      </c>
      <c r="D8" s="65">
        <v>1268.97</v>
      </c>
      <c r="E8" s="59">
        <f>(C8+D8+B8)/3</f>
        <v>1189.75666666667</v>
      </c>
      <c r="F8" s="66">
        <v>774.24</v>
      </c>
      <c r="G8" s="56" t="s">
        <v>74</v>
      </c>
    </row>
    <row r="9" ht="22.5" customHeight="1" spans="1:7">
      <c r="A9" s="67" t="s">
        <v>20</v>
      </c>
      <c r="B9" s="65">
        <v>1802.21</v>
      </c>
      <c r="C9" s="65">
        <v>2219.97</v>
      </c>
      <c r="D9" s="65">
        <v>1369.63</v>
      </c>
      <c r="E9" s="59">
        <f t="shared" ref="E9:E19" si="0">(C9+D9+B9)/3</f>
        <v>1797.27</v>
      </c>
      <c r="F9" s="66">
        <v>1898.4</v>
      </c>
      <c r="G9" s="56" t="s">
        <v>75</v>
      </c>
    </row>
    <row r="10" ht="27" customHeight="1" spans="1:7">
      <c r="A10" s="67" t="s">
        <v>21</v>
      </c>
      <c r="B10" s="65">
        <v>733.82</v>
      </c>
      <c r="C10" s="65">
        <v>802.71</v>
      </c>
      <c r="D10" s="65">
        <v>865.8</v>
      </c>
      <c r="E10" s="59">
        <f t="shared" si="0"/>
        <v>800.776666666667</v>
      </c>
      <c r="F10" s="66">
        <v>910.44</v>
      </c>
      <c r="G10" s="68" t="s">
        <v>76</v>
      </c>
    </row>
    <row r="11" ht="22.5" customHeight="1" spans="1:7">
      <c r="A11" s="67" t="s">
        <v>22</v>
      </c>
      <c r="B11" s="65">
        <v>72.78</v>
      </c>
      <c r="C11" s="65">
        <v>65.1</v>
      </c>
      <c r="D11" s="65">
        <v>75.13</v>
      </c>
      <c r="E11" s="59">
        <f t="shared" si="0"/>
        <v>71.0033333333333</v>
      </c>
      <c r="F11" s="66">
        <v>78.1</v>
      </c>
      <c r="G11" s="56" t="s">
        <v>77</v>
      </c>
    </row>
    <row r="12" ht="22.5" customHeight="1" spans="1:7">
      <c r="A12" s="67" t="s">
        <v>23</v>
      </c>
      <c r="B12" s="65">
        <v>494.24</v>
      </c>
      <c r="C12" s="65">
        <v>561.27</v>
      </c>
      <c r="D12" s="65">
        <v>457.19</v>
      </c>
      <c r="E12" s="59">
        <f t="shared" si="0"/>
        <v>504.233333333333</v>
      </c>
      <c r="F12" s="66">
        <f>700.7-200</f>
        <v>500.7</v>
      </c>
      <c r="G12" s="56" t="s">
        <v>78</v>
      </c>
    </row>
    <row r="13" ht="22.5" customHeight="1" spans="1:7">
      <c r="A13" s="67" t="s">
        <v>24</v>
      </c>
      <c r="B13" s="65">
        <v>526.42</v>
      </c>
      <c r="C13" s="65">
        <v>395.45</v>
      </c>
      <c r="D13" s="69">
        <v>587.71</v>
      </c>
      <c r="E13" s="59">
        <f t="shared" si="0"/>
        <v>503.193333333333</v>
      </c>
      <c r="F13" s="66">
        <v>548</v>
      </c>
      <c r="G13" s="56" t="s">
        <v>79</v>
      </c>
    </row>
    <row r="14" ht="22.5" customHeight="1" spans="1:7">
      <c r="A14" s="67" t="s">
        <v>25</v>
      </c>
      <c r="B14" s="65">
        <v>0.99</v>
      </c>
      <c r="C14" s="65">
        <v>2.52</v>
      </c>
      <c r="D14" s="65">
        <v>3.08</v>
      </c>
      <c r="E14" s="59">
        <f t="shared" si="0"/>
        <v>2.19666666666667</v>
      </c>
      <c r="F14" s="66">
        <v>1.2</v>
      </c>
      <c r="G14" s="56" t="s">
        <v>80</v>
      </c>
    </row>
    <row r="15" ht="22.5" customHeight="1" spans="1:7">
      <c r="A15" s="64" t="s">
        <v>81</v>
      </c>
      <c r="B15" s="65">
        <v>205.29</v>
      </c>
      <c r="C15" s="70">
        <v>271.02</v>
      </c>
      <c r="D15" s="69">
        <v>348.69</v>
      </c>
      <c r="E15" s="59">
        <f t="shared" si="0"/>
        <v>275</v>
      </c>
      <c r="F15" s="66">
        <v>318.8</v>
      </c>
      <c r="G15" s="56" t="s">
        <v>82</v>
      </c>
    </row>
    <row r="16" ht="22.5" customHeight="1" spans="1:7">
      <c r="A16" s="64" t="s">
        <v>83</v>
      </c>
      <c r="B16" s="65">
        <v>2201.71</v>
      </c>
      <c r="C16" s="70">
        <v>1994.31</v>
      </c>
      <c r="D16" s="69">
        <v>1589.11</v>
      </c>
      <c r="E16" s="59">
        <f t="shared" si="0"/>
        <v>1928.37666666667</v>
      </c>
      <c r="F16" s="66">
        <v>2082</v>
      </c>
      <c r="G16" s="56" t="s">
        <v>84</v>
      </c>
    </row>
    <row r="17" ht="22.5" customHeight="1" spans="1:7">
      <c r="A17" s="64" t="s">
        <v>85</v>
      </c>
      <c r="B17" s="65">
        <v>175.59</v>
      </c>
      <c r="C17" s="65">
        <v>203.64</v>
      </c>
      <c r="D17" s="69">
        <v>201.37</v>
      </c>
      <c r="E17" s="59">
        <f t="shared" si="0"/>
        <v>193.533333333333</v>
      </c>
      <c r="F17" s="71">
        <v>97.97</v>
      </c>
      <c r="G17" s="56" t="s">
        <v>86</v>
      </c>
    </row>
    <row r="18" ht="22.5" customHeight="1" spans="1:7">
      <c r="A18" s="64" t="s">
        <v>87</v>
      </c>
      <c r="B18" s="65">
        <v>41.43</v>
      </c>
      <c r="C18" s="65">
        <v>38.64</v>
      </c>
      <c r="D18" s="69">
        <v>32.6</v>
      </c>
      <c r="E18" s="59">
        <f t="shared" si="0"/>
        <v>37.5566666666667</v>
      </c>
      <c r="F18" s="71">
        <v>28.03</v>
      </c>
      <c r="G18" s="56" t="s">
        <v>88</v>
      </c>
    </row>
    <row r="19" ht="22.5" customHeight="1" spans="1:7">
      <c r="A19" s="64" t="s">
        <v>89</v>
      </c>
      <c r="B19" s="65">
        <v>20.58</v>
      </c>
      <c r="C19" s="65">
        <v>21.62</v>
      </c>
      <c r="D19" s="69">
        <v>18.95</v>
      </c>
      <c r="E19" s="59">
        <f t="shared" si="0"/>
        <v>20.3833333333333</v>
      </c>
      <c r="F19" s="71">
        <v>16.146</v>
      </c>
      <c r="G19" s="56" t="s">
        <v>90</v>
      </c>
    </row>
    <row r="20" ht="22.5" customHeight="1" spans="1:7">
      <c r="A20" s="64" t="s">
        <v>91</v>
      </c>
      <c r="B20" s="65">
        <f>SUM(B21:B36)</f>
        <v>1019.75</v>
      </c>
      <c r="C20" s="65">
        <f>SUM(C21:C36)</f>
        <v>1215.85</v>
      </c>
      <c r="D20" s="65">
        <v>746.51</v>
      </c>
      <c r="E20" s="59">
        <f>SUM(E21:E36)</f>
        <v>1172.33333333333</v>
      </c>
      <c r="F20" s="71">
        <f>SUM(F21:F36)</f>
        <v>1418.04</v>
      </c>
      <c r="G20" s="56" t="s">
        <v>92</v>
      </c>
    </row>
    <row r="21" ht="22.5" customHeight="1" spans="1:7">
      <c r="A21" s="67" t="s">
        <v>32</v>
      </c>
      <c r="B21" s="65">
        <v>20.88</v>
      </c>
      <c r="C21" s="65">
        <v>18.02</v>
      </c>
      <c r="D21" s="70">
        <v>10.07</v>
      </c>
      <c r="E21" s="59">
        <f t="shared" ref="E21:E37" si="1">(C21+D21+B21)/3</f>
        <v>16.3233333333333</v>
      </c>
      <c r="F21" s="71">
        <v>36</v>
      </c>
      <c r="G21" s="56" t="s">
        <v>93</v>
      </c>
    </row>
    <row r="22" ht="22.5" customHeight="1" spans="1:7">
      <c r="A22" s="67" t="s">
        <v>33</v>
      </c>
      <c r="B22" s="65">
        <v>3.63</v>
      </c>
      <c r="C22" s="65">
        <v>0.38</v>
      </c>
      <c r="D22" s="70">
        <v>2.15</v>
      </c>
      <c r="E22" s="59">
        <f t="shared" si="1"/>
        <v>2.05333333333333</v>
      </c>
      <c r="F22" s="71">
        <v>14.5</v>
      </c>
      <c r="G22" s="56" t="s">
        <v>94</v>
      </c>
    </row>
    <row r="23" ht="22.5" customHeight="1" spans="1:7">
      <c r="A23" s="67" t="s">
        <v>34</v>
      </c>
      <c r="B23" s="70">
        <v>30.36</v>
      </c>
      <c r="C23" s="70">
        <v>26.5</v>
      </c>
      <c r="D23" s="70">
        <v>26.36</v>
      </c>
      <c r="E23" s="59">
        <f t="shared" si="1"/>
        <v>27.74</v>
      </c>
      <c r="F23" s="66">
        <v>31</v>
      </c>
      <c r="G23" s="56" t="s">
        <v>95</v>
      </c>
    </row>
    <row r="24" ht="22.5" customHeight="1" spans="1:7">
      <c r="A24" s="67" t="s">
        <v>35</v>
      </c>
      <c r="B24" s="70">
        <v>47.88</v>
      </c>
      <c r="C24" s="70">
        <v>45.08</v>
      </c>
      <c r="D24" s="70">
        <v>60.3</v>
      </c>
      <c r="E24" s="59">
        <f t="shared" si="1"/>
        <v>51.0866666666667</v>
      </c>
      <c r="F24" s="66">
        <v>75</v>
      </c>
      <c r="G24" s="56" t="s">
        <v>96</v>
      </c>
    </row>
    <row r="25" ht="22.5" customHeight="1" spans="1:7">
      <c r="A25" s="67" t="s">
        <v>36</v>
      </c>
      <c r="B25" s="70">
        <v>4.32</v>
      </c>
      <c r="C25" s="70">
        <v>39.39</v>
      </c>
      <c r="D25" s="70">
        <v>23.12</v>
      </c>
      <c r="E25" s="59">
        <f t="shared" si="1"/>
        <v>22.2766666666667</v>
      </c>
      <c r="F25" s="66">
        <v>7.2</v>
      </c>
      <c r="G25" s="56" t="s">
        <v>97</v>
      </c>
    </row>
    <row r="26" ht="22.5" customHeight="1" spans="1:7">
      <c r="A26" s="67" t="s">
        <v>37</v>
      </c>
      <c r="B26" s="70">
        <v>73.03</v>
      </c>
      <c r="C26" s="70">
        <v>99.44</v>
      </c>
      <c r="D26" s="70">
        <v>98.77</v>
      </c>
      <c r="E26" s="59">
        <f t="shared" si="1"/>
        <v>90.4133333333333</v>
      </c>
      <c r="F26" s="66">
        <v>130</v>
      </c>
      <c r="G26" s="56" t="s">
        <v>98</v>
      </c>
    </row>
    <row r="27" ht="22.5" customHeight="1" spans="1:7">
      <c r="A27" s="67" t="s">
        <v>38</v>
      </c>
      <c r="B27" s="70">
        <v>57.45</v>
      </c>
      <c r="C27" s="70">
        <v>54.27</v>
      </c>
      <c r="D27" s="70">
        <v>60.58</v>
      </c>
      <c r="E27" s="59">
        <f t="shared" si="1"/>
        <v>57.4333333333333</v>
      </c>
      <c r="F27" s="66">
        <v>77.2</v>
      </c>
      <c r="G27" s="56" t="s">
        <v>99</v>
      </c>
    </row>
    <row r="28" ht="22.5" customHeight="1" spans="1:7">
      <c r="A28" s="67" t="s">
        <v>39</v>
      </c>
      <c r="B28" s="70">
        <v>5.4</v>
      </c>
      <c r="C28" s="70">
        <v>3.47</v>
      </c>
      <c r="D28" s="70">
        <v>1.57</v>
      </c>
      <c r="E28" s="59">
        <f t="shared" si="1"/>
        <v>3.48</v>
      </c>
      <c r="F28" s="66">
        <v>12</v>
      </c>
      <c r="G28" s="56" t="s">
        <v>100</v>
      </c>
    </row>
    <row r="29" ht="93" customHeight="1" spans="1:7">
      <c r="A29" s="67" t="s">
        <v>40</v>
      </c>
      <c r="B29" s="70">
        <v>171.52</v>
      </c>
      <c r="C29" s="70">
        <v>210.9</v>
      </c>
      <c r="D29" s="70">
        <v>208.47</v>
      </c>
      <c r="E29" s="59">
        <f t="shared" si="1"/>
        <v>196.963333333333</v>
      </c>
      <c r="F29" s="66">
        <v>275</v>
      </c>
      <c r="G29" s="72" t="s">
        <v>101</v>
      </c>
    </row>
    <row r="30" ht="22.5" customHeight="1" spans="1:7">
      <c r="A30" s="67" t="s">
        <v>41</v>
      </c>
      <c r="B30" s="70">
        <v>0.26</v>
      </c>
      <c r="C30" s="70">
        <v>0.18</v>
      </c>
      <c r="D30" s="70">
        <v>0.1</v>
      </c>
      <c r="E30" s="59">
        <f t="shared" si="1"/>
        <v>0.18</v>
      </c>
      <c r="F30" s="66"/>
      <c r="G30" s="56"/>
    </row>
    <row r="31" ht="22.5" customHeight="1" spans="1:7">
      <c r="A31" s="67" t="s">
        <v>42</v>
      </c>
      <c r="B31" s="70">
        <v>61.29</v>
      </c>
      <c r="C31" s="70">
        <v>31.81</v>
      </c>
      <c r="D31" s="70">
        <v>18.6</v>
      </c>
      <c r="E31" s="59">
        <f t="shared" si="1"/>
        <v>37.2333333333333</v>
      </c>
      <c r="F31" s="66">
        <v>96</v>
      </c>
      <c r="G31" s="56" t="s">
        <v>102</v>
      </c>
    </row>
    <row r="32" ht="22.5" customHeight="1" spans="1:7">
      <c r="A32" s="67" t="s">
        <v>43</v>
      </c>
      <c r="B32" s="70">
        <v>34.95</v>
      </c>
      <c r="C32" s="70">
        <v>35.9</v>
      </c>
      <c r="D32" s="70">
        <v>37.01</v>
      </c>
      <c r="E32" s="59">
        <f t="shared" si="1"/>
        <v>35.9533333333333</v>
      </c>
      <c r="F32" s="66">
        <v>30.96</v>
      </c>
      <c r="G32" s="56" t="s">
        <v>103</v>
      </c>
    </row>
    <row r="33" ht="22.5" customHeight="1" spans="1:7">
      <c r="A33" s="67" t="s">
        <v>44</v>
      </c>
      <c r="B33" s="70">
        <v>17.44</v>
      </c>
      <c r="C33" s="70">
        <v>18.8</v>
      </c>
      <c r="D33" s="70">
        <v>18.12</v>
      </c>
      <c r="E33" s="59">
        <f t="shared" si="1"/>
        <v>18.12</v>
      </c>
      <c r="F33" s="66">
        <v>12</v>
      </c>
      <c r="G33" s="56" t="s">
        <v>100</v>
      </c>
    </row>
    <row r="34" ht="22.5" customHeight="1" spans="1:7">
      <c r="A34" s="67" t="s">
        <v>45</v>
      </c>
      <c r="B34" s="70">
        <f>66.66+359.25</f>
        <v>425.91</v>
      </c>
      <c r="C34" s="70">
        <f>146.35+339.38</f>
        <v>485.73</v>
      </c>
      <c r="D34" s="70">
        <f>94.84+534.87</f>
        <v>629.71</v>
      </c>
      <c r="E34" s="59">
        <f t="shared" si="1"/>
        <v>513.783333333333</v>
      </c>
      <c r="F34" s="66">
        <v>593.18</v>
      </c>
      <c r="G34" s="56" t="s">
        <v>104</v>
      </c>
    </row>
    <row r="35" ht="22.5" customHeight="1" spans="1:7">
      <c r="A35" s="67" t="s">
        <v>46</v>
      </c>
      <c r="B35" s="70">
        <v>65.13</v>
      </c>
      <c r="C35" s="65">
        <v>145.67</v>
      </c>
      <c r="D35" s="70">
        <v>86.22</v>
      </c>
      <c r="E35" s="59">
        <f t="shared" si="1"/>
        <v>99.0066666666667</v>
      </c>
      <c r="F35" s="71">
        <v>28</v>
      </c>
      <c r="G35" s="56" t="s">
        <v>105</v>
      </c>
    </row>
    <row r="36" ht="22.5" customHeight="1" spans="1:7">
      <c r="A36" s="67" t="s">
        <v>47</v>
      </c>
      <c r="B36" s="70">
        <v>0.3</v>
      </c>
      <c r="C36" s="65">
        <v>0.31</v>
      </c>
      <c r="D36" s="70">
        <v>0.25</v>
      </c>
      <c r="E36" s="59">
        <f t="shared" si="1"/>
        <v>0.286666666666667</v>
      </c>
      <c r="F36" s="71"/>
      <c r="G36" s="56" t="s">
        <v>106</v>
      </c>
    </row>
    <row r="37" ht="22.5" customHeight="1" spans="1:7">
      <c r="A37" s="64" t="s">
        <v>107</v>
      </c>
      <c r="B37" s="65"/>
      <c r="C37" s="65"/>
      <c r="D37" s="70"/>
      <c r="E37" s="59">
        <f t="shared" si="1"/>
        <v>0</v>
      </c>
      <c r="F37" s="71"/>
      <c r="G37" s="56"/>
    </row>
    <row r="38" ht="40.5" customHeight="1" spans="1:7">
      <c r="A38" s="73" t="s">
        <v>108</v>
      </c>
      <c r="B38" s="65">
        <f>B4-B6</f>
        <v>-789.66</v>
      </c>
      <c r="C38" s="65">
        <f>C4-C6</f>
        <v>-1151</v>
      </c>
      <c r="D38" s="70">
        <f>D4-D6</f>
        <v>-409.969999999999</v>
      </c>
      <c r="E38" s="59">
        <f>E4-E6</f>
        <v>-783.543333333338</v>
      </c>
      <c r="F38" s="71">
        <f>F4-F6</f>
        <v>-599.065999999999</v>
      </c>
      <c r="G38" s="74"/>
    </row>
    <row r="39" ht="27.95" customHeight="1" spans="1:6">
      <c r="A39" s="75" t="s">
        <v>109</v>
      </c>
      <c r="D39" s="27"/>
      <c r="E39" s="27"/>
      <c r="F39" s="75"/>
    </row>
    <row r="41" s="45" customFormat="1" ht="22.5" customHeight="1" spans="2:7">
      <c r="B41" s="27"/>
      <c r="C41" s="76"/>
      <c r="D41" s="76"/>
      <c r="E41" s="76"/>
      <c r="G41" s="76"/>
    </row>
    <row r="42" s="45" customFormat="1" ht="22.5" customHeight="1" spans="2:7">
      <c r="B42" s="27"/>
      <c r="C42" s="76"/>
      <c r="D42" s="76"/>
      <c r="E42" s="76"/>
      <c r="G42" s="76"/>
    </row>
    <row r="43" s="45" customFormat="1" ht="22.5" customHeight="1" spans="2:7">
      <c r="B43" s="27"/>
      <c r="C43" s="76"/>
      <c r="D43" s="76"/>
      <c r="E43" s="76"/>
      <c r="G43" s="76"/>
    </row>
    <row r="44" s="45" customFormat="1" ht="22.5" customHeight="1" spans="2:7">
      <c r="B44" s="27"/>
      <c r="C44" s="76"/>
      <c r="D44" s="76"/>
      <c r="E44" s="76"/>
      <c r="G44" s="76"/>
    </row>
  </sheetData>
  <mergeCells count="3">
    <mergeCell ref="A1:G1"/>
    <mergeCell ref="A2:F2"/>
    <mergeCell ref="A39:G39"/>
  </mergeCells>
  <pageMargins left="0.511811023622047" right="0.511811023622047" top="0.551181102362205" bottom="0.551181102362205" header="0.31496062992126" footer="0.31496062992126"/>
  <pageSetup paperSize="9" orientation="landscape" horizontalDpi="1200" verticalDpi="1200"/>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1"/>
  <sheetViews>
    <sheetView workbookViewId="0">
      <selection activeCell="C13" sqref="C13"/>
    </sheetView>
  </sheetViews>
  <sheetFormatPr defaultColWidth="9" defaultRowHeight="13.5" outlineLevelCol="4"/>
  <cols>
    <col min="1" max="1" width="25" style="26" customWidth="1"/>
    <col min="2" max="2" width="33.2666666666667" style="26" customWidth="1"/>
    <col min="3" max="3" width="17.8666666666667" style="27" customWidth="1"/>
    <col min="4" max="4" width="19" style="27" customWidth="1"/>
    <col min="5" max="5" width="17.2666666666667" style="27" customWidth="1"/>
    <col min="6" max="249" width="9" style="26"/>
    <col min="250" max="250" width="25" style="26" customWidth="1"/>
    <col min="251" max="251" width="33.2666666666667" style="26" customWidth="1"/>
    <col min="252" max="252" width="17.8666666666667" style="26" customWidth="1"/>
    <col min="253" max="253" width="19" style="26" customWidth="1"/>
    <col min="254" max="254" width="17.2666666666667" style="26" customWidth="1"/>
    <col min="255" max="256" width="25" style="26" customWidth="1"/>
    <col min="257" max="257" width="18" style="26" customWidth="1"/>
    <col min="258" max="505" width="9" style="26"/>
    <col min="506" max="506" width="25" style="26" customWidth="1"/>
    <col min="507" max="507" width="33.2666666666667" style="26" customWidth="1"/>
    <col min="508" max="508" width="17.8666666666667" style="26" customWidth="1"/>
    <col min="509" max="509" width="19" style="26" customWidth="1"/>
    <col min="510" max="510" width="17.2666666666667" style="26" customWidth="1"/>
    <col min="511" max="512" width="25" style="26" customWidth="1"/>
    <col min="513" max="513" width="18" style="26" customWidth="1"/>
    <col min="514" max="761" width="9" style="26"/>
    <col min="762" max="762" width="25" style="26" customWidth="1"/>
    <col min="763" max="763" width="33.2666666666667" style="26" customWidth="1"/>
    <col min="764" max="764" width="17.8666666666667" style="26" customWidth="1"/>
    <col min="765" max="765" width="19" style="26" customWidth="1"/>
    <col min="766" max="766" width="17.2666666666667" style="26" customWidth="1"/>
    <col min="767" max="768" width="25" style="26" customWidth="1"/>
    <col min="769" max="769" width="18" style="26" customWidth="1"/>
    <col min="770" max="1017" width="9" style="26"/>
    <col min="1018" max="1018" width="25" style="26" customWidth="1"/>
    <col min="1019" max="1019" width="33.2666666666667" style="26" customWidth="1"/>
    <col min="1020" max="1020" width="17.8666666666667" style="26" customWidth="1"/>
    <col min="1021" max="1021" width="19" style="26" customWidth="1"/>
    <col min="1022" max="1022" width="17.2666666666667" style="26" customWidth="1"/>
    <col min="1023" max="1024" width="25" style="26" customWidth="1"/>
    <col min="1025" max="1025" width="18" style="26" customWidth="1"/>
    <col min="1026" max="1273" width="9" style="26"/>
    <col min="1274" max="1274" width="25" style="26" customWidth="1"/>
    <col min="1275" max="1275" width="33.2666666666667" style="26" customWidth="1"/>
    <col min="1276" max="1276" width="17.8666666666667" style="26" customWidth="1"/>
    <col min="1277" max="1277" width="19" style="26" customWidth="1"/>
    <col min="1278" max="1278" width="17.2666666666667" style="26" customWidth="1"/>
    <col min="1279" max="1280" width="25" style="26" customWidth="1"/>
    <col min="1281" max="1281" width="18" style="26" customWidth="1"/>
    <col min="1282" max="1529" width="9" style="26"/>
    <col min="1530" max="1530" width="25" style="26" customWidth="1"/>
    <col min="1531" max="1531" width="33.2666666666667" style="26" customWidth="1"/>
    <col min="1532" max="1532" width="17.8666666666667" style="26" customWidth="1"/>
    <col min="1533" max="1533" width="19" style="26" customWidth="1"/>
    <col min="1534" max="1534" width="17.2666666666667" style="26" customWidth="1"/>
    <col min="1535" max="1536" width="25" style="26" customWidth="1"/>
    <col min="1537" max="1537" width="18" style="26" customWidth="1"/>
    <col min="1538" max="1785" width="9" style="26"/>
    <col min="1786" max="1786" width="25" style="26" customWidth="1"/>
    <col min="1787" max="1787" width="33.2666666666667" style="26" customWidth="1"/>
    <col min="1788" max="1788" width="17.8666666666667" style="26" customWidth="1"/>
    <col min="1789" max="1789" width="19" style="26" customWidth="1"/>
    <col min="1790" max="1790" width="17.2666666666667" style="26" customWidth="1"/>
    <col min="1791" max="1792" width="25" style="26" customWidth="1"/>
    <col min="1793" max="1793" width="18" style="26" customWidth="1"/>
    <col min="1794" max="2041" width="9" style="26"/>
    <col min="2042" max="2042" width="25" style="26" customWidth="1"/>
    <col min="2043" max="2043" width="33.2666666666667" style="26" customWidth="1"/>
    <col min="2044" max="2044" width="17.8666666666667" style="26" customWidth="1"/>
    <col min="2045" max="2045" width="19" style="26" customWidth="1"/>
    <col min="2046" max="2046" width="17.2666666666667" style="26" customWidth="1"/>
    <col min="2047" max="2048" width="25" style="26" customWidth="1"/>
    <col min="2049" max="2049" width="18" style="26" customWidth="1"/>
    <col min="2050" max="2297" width="9" style="26"/>
    <col min="2298" max="2298" width="25" style="26" customWidth="1"/>
    <col min="2299" max="2299" width="33.2666666666667" style="26" customWidth="1"/>
    <col min="2300" max="2300" width="17.8666666666667" style="26" customWidth="1"/>
    <col min="2301" max="2301" width="19" style="26" customWidth="1"/>
    <col min="2302" max="2302" width="17.2666666666667" style="26" customWidth="1"/>
    <col min="2303" max="2304" width="25" style="26" customWidth="1"/>
    <col min="2305" max="2305" width="18" style="26" customWidth="1"/>
    <col min="2306" max="2553" width="9" style="26"/>
    <col min="2554" max="2554" width="25" style="26" customWidth="1"/>
    <col min="2555" max="2555" width="33.2666666666667" style="26" customWidth="1"/>
    <col min="2556" max="2556" width="17.8666666666667" style="26" customWidth="1"/>
    <col min="2557" max="2557" width="19" style="26" customWidth="1"/>
    <col min="2558" max="2558" width="17.2666666666667" style="26" customWidth="1"/>
    <col min="2559" max="2560" width="25" style="26" customWidth="1"/>
    <col min="2561" max="2561" width="18" style="26" customWidth="1"/>
    <col min="2562" max="2809" width="9" style="26"/>
    <col min="2810" max="2810" width="25" style="26" customWidth="1"/>
    <col min="2811" max="2811" width="33.2666666666667" style="26" customWidth="1"/>
    <col min="2812" max="2812" width="17.8666666666667" style="26" customWidth="1"/>
    <col min="2813" max="2813" width="19" style="26" customWidth="1"/>
    <col min="2814" max="2814" width="17.2666666666667" style="26" customWidth="1"/>
    <col min="2815" max="2816" width="25" style="26" customWidth="1"/>
    <col min="2817" max="2817" width="18" style="26" customWidth="1"/>
    <col min="2818" max="3065" width="9" style="26"/>
    <col min="3066" max="3066" width="25" style="26" customWidth="1"/>
    <col min="3067" max="3067" width="33.2666666666667" style="26" customWidth="1"/>
    <col min="3068" max="3068" width="17.8666666666667" style="26" customWidth="1"/>
    <col min="3069" max="3069" width="19" style="26" customWidth="1"/>
    <col min="3070" max="3070" width="17.2666666666667" style="26" customWidth="1"/>
    <col min="3071" max="3072" width="25" style="26" customWidth="1"/>
    <col min="3073" max="3073" width="18" style="26" customWidth="1"/>
    <col min="3074" max="3321" width="9" style="26"/>
    <col min="3322" max="3322" width="25" style="26" customWidth="1"/>
    <col min="3323" max="3323" width="33.2666666666667" style="26" customWidth="1"/>
    <col min="3324" max="3324" width="17.8666666666667" style="26" customWidth="1"/>
    <col min="3325" max="3325" width="19" style="26" customWidth="1"/>
    <col min="3326" max="3326" width="17.2666666666667" style="26" customWidth="1"/>
    <col min="3327" max="3328" width="25" style="26" customWidth="1"/>
    <col min="3329" max="3329" width="18" style="26" customWidth="1"/>
    <col min="3330" max="3577" width="9" style="26"/>
    <col min="3578" max="3578" width="25" style="26" customWidth="1"/>
    <col min="3579" max="3579" width="33.2666666666667" style="26" customWidth="1"/>
    <col min="3580" max="3580" width="17.8666666666667" style="26" customWidth="1"/>
    <col min="3581" max="3581" width="19" style="26" customWidth="1"/>
    <col min="3582" max="3582" width="17.2666666666667" style="26" customWidth="1"/>
    <col min="3583" max="3584" width="25" style="26" customWidth="1"/>
    <col min="3585" max="3585" width="18" style="26" customWidth="1"/>
    <col min="3586" max="3833" width="9" style="26"/>
    <col min="3834" max="3834" width="25" style="26" customWidth="1"/>
    <col min="3835" max="3835" width="33.2666666666667" style="26" customWidth="1"/>
    <col min="3836" max="3836" width="17.8666666666667" style="26" customWidth="1"/>
    <col min="3837" max="3837" width="19" style="26" customWidth="1"/>
    <col min="3838" max="3838" width="17.2666666666667" style="26" customWidth="1"/>
    <col min="3839" max="3840" width="25" style="26" customWidth="1"/>
    <col min="3841" max="3841" width="18" style="26" customWidth="1"/>
    <col min="3842" max="4089" width="9" style="26"/>
    <col min="4090" max="4090" width="25" style="26" customWidth="1"/>
    <col min="4091" max="4091" width="33.2666666666667" style="26" customWidth="1"/>
    <col min="4092" max="4092" width="17.8666666666667" style="26" customWidth="1"/>
    <col min="4093" max="4093" width="19" style="26" customWidth="1"/>
    <col min="4094" max="4094" width="17.2666666666667" style="26" customWidth="1"/>
    <col min="4095" max="4096" width="25" style="26" customWidth="1"/>
    <col min="4097" max="4097" width="18" style="26" customWidth="1"/>
    <col min="4098" max="4345" width="9" style="26"/>
    <col min="4346" max="4346" width="25" style="26" customWidth="1"/>
    <col min="4347" max="4347" width="33.2666666666667" style="26" customWidth="1"/>
    <col min="4348" max="4348" width="17.8666666666667" style="26" customWidth="1"/>
    <col min="4349" max="4349" width="19" style="26" customWidth="1"/>
    <col min="4350" max="4350" width="17.2666666666667" style="26" customWidth="1"/>
    <col min="4351" max="4352" width="25" style="26" customWidth="1"/>
    <col min="4353" max="4353" width="18" style="26" customWidth="1"/>
    <col min="4354" max="4601" width="9" style="26"/>
    <col min="4602" max="4602" width="25" style="26" customWidth="1"/>
    <col min="4603" max="4603" width="33.2666666666667" style="26" customWidth="1"/>
    <col min="4604" max="4604" width="17.8666666666667" style="26" customWidth="1"/>
    <col min="4605" max="4605" width="19" style="26" customWidth="1"/>
    <col min="4606" max="4606" width="17.2666666666667" style="26" customWidth="1"/>
    <col min="4607" max="4608" width="25" style="26" customWidth="1"/>
    <col min="4609" max="4609" width="18" style="26" customWidth="1"/>
    <col min="4610" max="4857" width="9" style="26"/>
    <col min="4858" max="4858" width="25" style="26" customWidth="1"/>
    <col min="4859" max="4859" width="33.2666666666667" style="26" customWidth="1"/>
    <col min="4860" max="4860" width="17.8666666666667" style="26" customWidth="1"/>
    <col min="4861" max="4861" width="19" style="26" customWidth="1"/>
    <col min="4862" max="4862" width="17.2666666666667" style="26" customWidth="1"/>
    <col min="4863" max="4864" width="25" style="26" customWidth="1"/>
    <col min="4865" max="4865" width="18" style="26" customWidth="1"/>
    <col min="4866" max="5113" width="9" style="26"/>
    <col min="5114" max="5114" width="25" style="26" customWidth="1"/>
    <col min="5115" max="5115" width="33.2666666666667" style="26" customWidth="1"/>
    <col min="5116" max="5116" width="17.8666666666667" style="26" customWidth="1"/>
    <col min="5117" max="5117" width="19" style="26" customWidth="1"/>
    <col min="5118" max="5118" width="17.2666666666667" style="26" customWidth="1"/>
    <col min="5119" max="5120" width="25" style="26" customWidth="1"/>
    <col min="5121" max="5121" width="18" style="26" customWidth="1"/>
    <col min="5122" max="5369" width="9" style="26"/>
    <col min="5370" max="5370" width="25" style="26" customWidth="1"/>
    <col min="5371" max="5371" width="33.2666666666667" style="26" customWidth="1"/>
    <col min="5372" max="5372" width="17.8666666666667" style="26" customWidth="1"/>
    <col min="5373" max="5373" width="19" style="26" customWidth="1"/>
    <col min="5374" max="5374" width="17.2666666666667" style="26" customWidth="1"/>
    <col min="5375" max="5376" width="25" style="26" customWidth="1"/>
    <col min="5377" max="5377" width="18" style="26" customWidth="1"/>
    <col min="5378" max="5625" width="9" style="26"/>
    <col min="5626" max="5626" width="25" style="26" customWidth="1"/>
    <col min="5627" max="5627" width="33.2666666666667" style="26" customWidth="1"/>
    <col min="5628" max="5628" width="17.8666666666667" style="26" customWidth="1"/>
    <col min="5629" max="5629" width="19" style="26" customWidth="1"/>
    <col min="5630" max="5630" width="17.2666666666667" style="26" customWidth="1"/>
    <col min="5631" max="5632" width="25" style="26" customWidth="1"/>
    <col min="5633" max="5633" width="18" style="26" customWidth="1"/>
    <col min="5634" max="5881" width="9" style="26"/>
    <col min="5882" max="5882" width="25" style="26" customWidth="1"/>
    <col min="5883" max="5883" width="33.2666666666667" style="26" customWidth="1"/>
    <col min="5884" max="5884" width="17.8666666666667" style="26" customWidth="1"/>
    <col min="5885" max="5885" width="19" style="26" customWidth="1"/>
    <col min="5886" max="5886" width="17.2666666666667" style="26" customWidth="1"/>
    <col min="5887" max="5888" width="25" style="26" customWidth="1"/>
    <col min="5889" max="5889" width="18" style="26" customWidth="1"/>
    <col min="5890" max="6137" width="9" style="26"/>
    <col min="6138" max="6138" width="25" style="26" customWidth="1"/>
    <col min="6139" max="6139" width="33.2666666666667" style="26" customWidth="1"/>
    <col min="6140" max="6140" width="17.8666666666667" style="26" customWidth="1"/>
    <col min="6141" max="6141" width="19" style="26" customWidth="1"/>
    <col min="6142" max="6142" width="17.2666666666667" style="26" customWidth="1"/>
    <col min="6143" max="6144" width="25" style="26" customWidth="1"/>
    <col min="6145" max="6145" width="18" style="26" customWidth="1"/>
    <col min="6146" max="6393" width="9" style="26"/>
    <col min="6394" max="6394" width="25" style="26" customWidth="1"/>
    <col min="6395" max="6395" width="33.2666666666667" style="26" customWidth="1"/>
    <col min="6396" max="6396" width="17.8666666666667" style="26" customWidth="1"/>
    <col min="6397" max="6397" width="19" style="26" customWidth="1"/>
    <col min="6398" max="6398" width="17.2666666666667" style="26" customWidth="1"/>
    <col min="6399" max="6400" width="25" style="26" customWidth="1"/>
    <col min="6401" max="6401" width="18" style="26" customWidth="1"/>
    <col min="6402" max="6649" width="9" style="26"/>
    <col min="6650" max="6650" width="25" style="26" customWidth="1"/>
    <col min="6651" max="6651" width="33.2666666666667" style="26" customWidth="1"/>
    <col min="6652" max="6652" width="17.8666666666667" style="26" customWidth="1"/>
    <col min="6653" max="6653" width="19" style="26" customWidth="1"/>
    <col min="6654" max="6654" width="17.2666666666667" style="26" customWidth="1"/>
    <col min="6655" max="6656" width="25" style="26" customWidth="1"/>
    <col min="6657" max="6657" width="18" style="26" customWidth="1"/>
    <col min="6658" max="6905" width="9" style="26"/>
    <col min="6906" max="6906" width="25" style="26" customWidth="1"/>
    <col min="6907" max="6907" width="33.2666666666667" style="26" customWidth="1"/>
    <col min="6908" max="6908" width="17.8666666666667" style="26" customWidth="1"/>
    <col min="6909" max="6909" width="19" style="26" customWidth="1"/>
    <col min="6910" max="6910" width="17.2666666666667" style="26" customWidth="1"/>
    <col min="6911" max="6912" width="25" style="26" customWidth="1"/>
    <col min="6913" max="6913" width="18" style="26" customWidth="1"/>
    <col min="6914" max="7161" width="9" style="26"/>
    <col min="7162" max="7162" width="25" style="26" customWidth="1"/>
    <col min="7163" max="7163" width="33.2666666666667" style="26" customWidth="1"/>
    <col min="7164" max="7164" width="17.8666666666667" style="26" customWidth="1"/>
    <col min="7165" max="7165" width="19" style="26" customWidth="1"/>
    <col min="7166" max="7166" width="17.2666666666667" style="26" customWidth="1"/>
    <col min="7167" max="7168" width="25" style="26" customWidth="1"/>
    <col min="7169" max="7169" width="18" style="26" customWidth="1"/>
    <col min="7170" max="7417" width="9" style="26"/>
    <col min="7418" max="7418" width="25" style="26" customWidth="1"/>
    <col min="7419" max="7419" width="33.2666666666667" style="26" customWidth="1"/>
    <col min="7420" max="7420" width="17.8666666666667" style="26" customWidth="1"/>
    <col min="7421" max="7421" width="19" style="26" customWidth="1"/>
    <col min="7422" max="7422" width="17.2666666666667" style="26" customWidth="1"/>
    <col min="7423" max="7424" width="25" style="26" customWidth="1"/>
    <col min="7425" max="7425" width="18" style="26" customWidth="1"/>
    <col min="7426" max="7673" width="9" style="26"/>
    <col min="7674" max="7674" width="25" style="26" customWidth="1"/>
    <col min="7675" max="7675" width="33.2666666666667" style="26" customWidth="1"/>
    <col min="7676" max="7676" width="17.8666666666667" style="26" customWidth="1"/>
    <col min="7677" max="7677" width="19" style="26" customWidth="1"/>
    <col min="7678" max="7678" width="17.2666666666667" style="26" customWidth="1"/>
    <col min="7679" max="7680" width="25" style="26" customWidth="1"/>
    <col min="7681" max="7681" width="18" style="26" customWidth="1"/>
    <col min="7682" max="7929" width="9" style="26"/>
    <col min="7930" max="7930" width="25" style="26" customWidth="1"/>
    <col min="7931" max="7931" width="33.2666666666667" style="26" customWidth="1"/>
    <col min="7932" max="7932" width="17.8666666666667" style="26" customWidth="1"/>
    <col min="7933" max="7933" width="19" style="26" customWidth="1"/>
    <col min="7934" max="7934" width="17.2666666666667" style="26" customWidth="1"/>
    <col min="7935" max="7936" width="25" style="26" customWidth="1"/>
    <col min="7937" max="7937" width="18" style="26" customWidth="1"/>
    <col min="7938" max="8185" width="9" style="26"/>
    <col min="8186" max="8186" width="25" style="26" customWidth="1"/>
    <col min="8187" max="8187" width="33.2666666666667" style="26" customWidth="1"/>
    <col min="8188" max="8188" width="17.8666666666667" style="26" customWidth="1"/>
    <col min="8189" max="8189" width="19" style="26" customWidth="1"/>
    <col min="8190" max="8190" width="17.2666666666667" style="26" customWidth="1"/>
    <col min="8191" max="8192" width="25" style="26" customWidth="1"/>
    <col min="8193" max="8193" width="18" style="26" customWidth="1"/>
    <col min="8194" max="8441" width="9" style="26"/>
    <col min="8442" max="8442" width="25" style="26" customWidth="1"/>
    <col min="8443" max="8443" width="33.2666666666667" style="26" customWidth="1"/>
    <col min="8444" max="8444" width="17.8666666666667" style="26" customWidth="1"/>
    <col min="8445" max="8445" width="19" style="26" customWidth="1"/>
    <col min="8446" max="8446" width="17.2666666666667" style="26" customWidth="1"/>
    <col min="8447" max="8448" width="25" style="26" customWidth="1"/>
    <col min="8449" max="8449" width="18" style="26" customWidth="1"/>
    <col min="8450" max="8697" width="9" style="26"/>
    <col min="8698" max="8698" width="25" style="26" customWidth="1"/>
    <col min="8699" max="8699" width="33.2666666666667" style="26" customWidth="1"/>
    <col min="8700" max="8700" width="17.8666666666667" style="26" customWidth="1"/>
    <col min="8701" max="8701" width="19" style="26" customWidth="1"/>
    <col min="8702" max="8702" width="17.2666666666667" style="26" customWidth="1"/>
    <col min="8703" max="8704" width="25" style="26" customWidth="1"/>
    <col min="8705" max="8705" width="18" style="26" customWidth="1"/>
    <col min="8706" max="8953" width="9" style="26"/>
    <col min="8954" max="8954" width="25" style="26" customWidth="1"/>
    <col min="8955" max="8955" width="33.2666666666667" style="26" customWidth="1"/>
    <col min="8956" max="8956" width="17.8666666666667" style="26" customWidth="1"/>
    <col min="8957" max="8957" width="19" style="26" customWidth="1"/>
    <col min="8958" max="8958" width="17.2666666666667" style="26" customWidth="1"/>
    <col min="8959" max="8960" width="25" style="26" customWidth="1"/>
    <col min="8961" max="8961" width="18" style="26" customWidth="1"/>
    <col min="8962" max="9209" width="9" style="26"/>
    <col min="9210" max="9210" width="25" style="26" customWidth="1"/>
    <col min="9211" max="9211" width="33.2666666666667" style="26" customWidth="1"/>
    <col min="9212" max="9212" width="17.8666666666667" style="26" customWidth="1"/>
    <col min="9213" max="9213" width="19" style="26" customWidth="1"/>
    <col min="9214" max="9214" width="17.2666666666667" style="26" customWidth="1"/>
    <col min="9215" max="9216" width="25" style="26" customWidth="1"/>
    <col min="9217" max="9217" width="18" style="26" customWidth="1"/>
    <col min="9218" max="9465" width="9" style="26"/>
    <col min="9466" max="9466" width="25" style="26" customWidth="1"/>
    <col min="9467" max="9467" width="33.2666666666667" style="26" customWidth="1"/>
    <col min="9468" max="9468" width="17.8666666666667" style="26" customWidth="1"/>
    <col min="9469" max="9469" width="19" style="26" customWidth="1"/>
    <col min="9470" max="9470" width="17.2666666666667" style="26" customWidth="1"/>
    <col min="9471" max="9472" width="25" style="26" customWidth="1"/>
    <col min="9473" max="9473" width="18" style="26" customWidth="1"/>
    <col min="9474" max="9721" width="9" style="26"/>
    <col min="9722" max="9722" width="25" style="26" customWidth="1"/>
    <col min="9723" max="9723" width="33.2666666666667" style="26" customWidth="1"/>
    <col min="9724" max="9724" width="17.8666666666667" style="26" customWidth="1"/>
    <col min="9725" max="9725" width="19" style="26" customWidth="1"/>
    <col min="9726" max="9726" width="17.2666666666667" style="26" customWidth="1"/>
    <col min="9727" max="9728" width="25" style="26" customWidth="1"/>
    <col min="9729" max="9729" width="18" style="26" customWidth="1"/>
    <col min="9730" max="9977" width="9" style="26"/>
    <col min="9978" max="9978" width="25" style="26" customWidth="1"/>
    <col min="9979" max="9979" width="33.2666666666667" style="26" customWidth="1"/>
    <col min="9980" max="9980" width="17.8666666666667" style="26" customWidth="1"/>
    <col min="9981" max="9981" width="19" style="26" customWidth="1"/>
    <col min="9982" max="9982" width="17.2666666666667" style="26" customWidth="1"/>
    <col min="9983" max="9984" width="25" style="26" customWidth="1"/>
    <col min="9985" max="9985" width="18" style="26" customWidth="1"/>
    <col min="9986" max="10233" width="9" style="26"/>
    <col min="10234" max="10234" width="25" style="26" customWidth="1"/>
    <col min="10235" max="10235" width="33.2666666666667" style="26" customWidth="1"/>
    <col min="10236" max="10236" width="17.8666666666667" style="26" customWidth="1"/>
    <col min="10237" max="10237" width="19" style="26" customWidth="1"/>
    <col min="10238" max="10238" width="17.2666666666667" style="26" customWidth="1"/>
    <col min="10239" max="10240" width="25" style="26" customWidth="1"/>
    <col min="10241" max="10241" width="18" style="26" customWidth="1"/>
    <col min="10242" max="10489" width="9" style="26"/>
    <col min="10490" max="10490" width="25" style="26" customWidth="1"/>
    <col min="10491" max="10491" width="33.2666666666667" style="26" customWidth="1"/>
    <col min="10492" max="10492" width="17.8666666666667" style="26" customWidth="1"/>
    <col min="10493" max="10493" width="19" style="26" customWidth="1"/>
    <col min="10494" max="10494" width="17.2666666666667" style="26" customWidth="1"/>
    <col min="10495" max="10496" width="25" style="26" customWidth="1"/>
    <col min="10497" max="10497" width="18" style="26" customWidth="1"/>
    <col min="10498" max="10745" width="9" style="26"/>
    <col min="10746" max="10746" width="25" style="26" customWidth="1"/>
    <col min="10747" max="10747" width="33.2666666666667" style="26" customWidth="1"/>
    <col min="10748" max="10748" width="17.8666666666667" style="26" customWidth="1"/>
    <col min="10749" max="10749" width="19" style="26" customWidth="1"/>
    <col min="10750" max="10750" width="17.2666666666667" style="26" customWidth="1"/>
    <col min="10751" max="10752" width="25" style="26" customWidth="1"/>
    <col min="10753" max="10753" width="18" style="26" customWidth="1"/>
    <col min="10754" max="11001" width="9" style="26"/>
    <col min="11002" max="11002" width="25" style="26" customWidth="1"/>
    <col min="11003" max="11003" width="33.2666666666667" style="26" customWidth="1"/>
    <col min="11004" max="11004" width="17.8666666666667" style="26" customWidth="1"/>
    <col min="11005" max="11005" width="19" style="26" customWidth="1"/>
    <col min="11006" max="11006" width="17.2666666666667" style="26" customWidth="1"/>
    <col min="11007" max="11008" width="25" style="26" customWidth="1"/>
    <col min="11009" max="11009" width="18" style="26" customWidth="1"/>
    <col min="11010" max="11257" width="9" style="26"/>
    <col min="11258" max="11258" width="25" style="26" customWidth="1"/>
    <col min="11259" max="11259" width="33.2666666666667" style="26" customWidth="1"/>
    <col min="11260" max="11260" width="17.8666666666667" style="26" customWidth="1"/>
    <col min="11261" max="11261" width="19" style="26" customWidth="1"/>
    <col min="11262" max="11262" width="17.2666666666667" style="26" customWidth="1"/>
    <col min="11263" max="11264" width="25" style="26" customWidth="1"/>
    <col min="11265" max="11265" width="18" style="26" customWidth="1"/>
    <col min="11266" max="11513" width="9" style="26"/>
    <col min="11514" max="11514" width="25" style="26" customWidth="1"/>
    <col min="11515" max="11515" width="33.2666666666667" style="26" customWidth="1"/>
    <col min="11516" max="11516" width="17.8666666666667" style="26" customWidth="1"/>
    <col min="11517" max="11517" width="19" style="26" customWidth="1"/>
    <col min="11518" max="11518" width="17.2666666666667" style="26" customWidth="1"/>
    <col min="11519" max="11520" width="25" style="26" customWidth="1"/>
    <col min="11521" max="11521" width="18" style="26" customWidth="1"/>
    <col min="11522" max="11769" width="9" style="26"/>
    <col min="11770" max="11770" width="25" style="26" customWidth="1"/>
    <col min="11771" max="11771" width="33.2666666666667" style="26" customWidth="1"/>
    <col min="11772" max="11772" width="17.8666666666667" style="26" customWidth="1"/>
    <col min="11773" max="11773" width="19" style="26" customWidth="1"/>
    <col min="11774" max="11774" width="17.2666666666667" style="26" customWidth="1"/>
    <col min="11775" max="11776" width="25" style="26" customWidth="1"/>
    <col min="11777" max="11777" width="18" style="26" customWidth="1"/>
    <col min="11778" max="12025" width="9" style="26"/>
    <col min="12026" max="12026" width="25" style="26" customWidth="1"/>
    <col min="12027" max="12027" width="33.2666666666667" style="26" customWidth="1"/>
    <col min="12028" max="12028" width="17.8666666666667" style="26" customWidth="1"/>
    <col min="12029" max="12029" width="19" style="26" customWidth="1"/>
    <col min="12030" max="12030" width="17.2666666666667" style="26" customWidth="1"/>
    <col min="12031" max="12032" width="25" style="26" customWidth="1"/>
    <col min="12033" max="12033" width="18" style="26" customWidth="1"/>
    <col min="12034" max="12281" width="9" style="26"/>
    <col min="12282" max="12282" width="25" style="26" customWidth="1"/>
    <col min="12283" max="12283" width="33.2666666666667" style="26" customWidth="1"/>
    <col min="12284" max="12284" width="17.8666666666667" style="26" customWidth="1"/>
    <col min="12285" max="12285" width="19" style="26" customWidth="1"/>
    <col min="12286" max="12286" width="17.2666666666667" style="26" customWidth="1"/>
    <col min="12287" max="12288" width="25" style="26" customWidth="1"/>
    <col min="12289" max="12289" width="18" style="26" customWidth="1"/>
    <col min="12290" max="12537" width="9" style="26"/>
    <col min="12538" max="12538" width="25" style="26" customWidth="1"/>
    <col min="12539" max="12539" width="33.2666666666667" style="26" customWidth="1"/>
    <col min="12540" max="12540" width="17.8666666666667" style="26" customWidth="1"/>
    <col min="12541" max="12541" width="19" style="26" customWidth="1"/>
    <col min="12542" max="12542" width="17.2666666666667" style="26" customWidth="1"/>
    <col min="12543" max="12544" width="25" style="26" customWidth="1"/>
    <col min="12545" max="12545" width="18" style="26" customWidth="1"/>
    <col min="12546" max="12793" width="9" style="26"/>
    <col min="12794" max="12794" width="25" style="26" customWidth="1"/>
    <col min="12795" max="12795" width="33.2666666666667" style="26" customWidth="1"/>
    <col min="12796" max="12796" width="17.8666666666667" style="26" customWidth="1"/>
    <col min="12797" max="12797" width="19" style="26" customWidth="1"/>
    <col min="12798" max="12798" width="17.2666666666667" style="26" customWidth="1"/>
    <col min="12799" max="12800" width="25" style="26" customWidth="1"/>
    <col min="12801" max="12801" width="18" style="26" customWidth="1"/>
    <col min="12802" max="13049" width="9" style="26"/>
    <col min="13050" max="13050" width="25" style="26" customWidth="1"/>
    <col min="13051" max="13051" width="33.2666666666667" style="26" customWidth="1"/>
    <col min="13052" max="13052" width="17.8666666666667" style="26" customWidth="1"/>
    <col min="13053" max="13053" width="19" style="26" customWidth="1"/>
    <col min="13054" max="13054" width="17.2666666666667" style="26" customWidth="1"/>
    <col min="13055" max="13056" width="25" style="26" customWidth="1"/>
    <col min="13057" max="13057" width="18" style="26" customWidth="1"/>
    <col min="13058" max="13305" width="9" style="26"/>
    <col min="13306" max="13306" width="25" style="26" customWidth="1"/>
    <col min="13307" max="13307" width="33.2666666666667" style="26" customWidth="1"/>
    <col min="13308" max="13308" width="17.8666666666667" style="26" customWidth="1"/>
    <col min="13309" max="13309" width="19" style="26" customWidth="1"/>
    <col min="13310" max="13310" width="17.2666666666667" style="26" customWidth="1"/>
    <col min="13311" max="13312" width="25" style="26" customWidth="1"/>
    <col min="13313" max="13313" width="18" style="26" customWidth="1"/>
    <col min="13314" max="13561" width="9" style="26"/>
    <col min="13562" max="13562" width="25" style="26" customWidth="1"/>
    <col min="13563" max="13563" width="33.2666666666667" style="26" customWidth="1"/>
    <col min="13564" max="13564" width="17.8666666666667" style="26" customWidth="1"/>
    <col min="13565" max="13565" width="19" style="26" customWidth="1"/>
    <col min="13566" max="13566" width="17.2666666666667" style="26" customWidth="1"/>
    <col min="13567" max="13568" width="25" style="26" customWidth="1"/>
    <col min="13569" max="13569" width="18" style="26" customWidth="1"/>
    <col min="13570" max="13817" width="9" style="26"/>
    <col min="13818" max="13818" width="25" style="26" customWidth="1"/>
    <col min="13819" max="13819" width="33.2666666666667" style="26" customWidth="1"/>
    <col min="13820" max="13820" width="17.8666666666667" style="26" customWidth="1"/>
    <col min="13821" max="13821" width="19" style="26" customWidth="1"/>
    <col min="13822" max="13822" width="17.2666666666667" style="26" customWidth="1"/>
    <col min="13823" max="13824" width="25" style="26" customWidth="1"/>
    <col min="13825" max="13825" width="18" style="26" customWidth="1"/>
    <col min="13826" max="14073" width="9" style="26"/>
    <col min="14074" max="14074" width="25" style="26" customWidth="1"/>
    <col min="14075" max="14075" width="33.2666666666667" style="26" customWidth="1"/>
    <col min="14076" max="14076" width="17.8666666666667" style="26" customWidth="1"/>
    <col min="14077" max="14077" width="19" style="26" customWidth="1"/>
    <col min="14078" max="14078" width="17.2666666666667" style="26" customWidth="1"/>
    <col min="14079" max="14080" width="25" style="26" customWidth="1"/>
    <col min="14081" max="14081" width="18" style="26" customWidth="1"/>
    <col min="14082" max="14329" width="9" style="26"/>
    <col min="14330" max="14330" width="25" style="26" customWidth="1"/>
    <col min="14331" max="14331" width="33.2666666666667" style="26" customWidth="1"/>
    <col min="14332" max="14332" width="17.8666666666667" style="26" customWidth="1"/>
    <col min="14333" max="14333" width="19" style="26" customWidth="1"/>
    <col min="14334" max="14334" width="17.2666666666667" style="26" customWidth="1"/>
    <col min="14335" max="14336" width="25" style="26" customWidth="1"/>
    <col min="14337" max="14337" width="18" style="26" customWidth="1"/>
    <col min="14338" max="14585" width="9" style="26"/>
    <col min="14586" max="14586" width="25" style="26" customWidth="1"/>
    <col min="14587" max="14587" width="33.2666666666667" style="26" customWidth="1"/>
    <col min="14588" max="14588" width="17.8666666666667" style="26" customWidth="1"/>
    <col min="14589" max="14589" width="19" style="26" customWidth="1"/>
    <col min="14590" max="14590" width="17.2666666666667" style="26" customWidth="1"/>
    <col min="14591" max="14592" width="25" style="26" customWidth="1"/>
    <col min="14593" max="14593" width="18" style="26" customWidth="1"/>
    <col min="14594" max="14841" width="9" style="26"/>
    <col min="14842" max="14842" width="25" style="26" customWidth="1"/>
    <col min="14843" max="14843" width="33.2666666666667" style="26" customWidth="1"/>
    <col min="14844" max="14844" width="17.8666666666667" style="26" customWidth="1"/>
    <col min="14845" max="14845" width="19" style="26" customWidth="1"/>
    <col min="14846" max="14846" width="17.2666666666667" style="26" customWidth="1"/>
    <col min="14847" max="14848" width="25" style="26" customWidth="1"/>
    <col min="14849" max="14849" width="18" style="26" customWidth="1"/>
    <col min="14850" max="15097" width="9" style="26"/>
    <col min="15098" max="15098" width="25" style="26" customWidth="1"/>
    <col min="15099" max="15099" width="33.2666666666667" style="26" customWidth="1"/>
    <col min="15100" max="15100" width="17.8666666666667" style="26" customWidth="1"/>
    <col min="15101" max="15101" width="19" style="26" customWidth="1"/>
    <col min="15102" max="15102" width="17.2666666666667" style="26" customWidth="1"/>
    <col min="15103" max="15104" width="25" style="26" customWidth="1"/>
    <col min="15105" max="15105" width="18" style="26" customWidth="1"/>
    <col min="15106" max="15353" width="9" style="26"/>
    <col min="15354" max="15354" width="25" style="26" customWidth="1"/>
    <col min="15355" max="15355" width="33.2666666666667" style="26" customWidth="1"/>
    <col min="15356" max="15356" width="17.8666666666667" style="26" customWidth="1"/>
    <col min="15357" max="15357" width="19" style="26" customWidth="1"/>
    <col min="15358" max="15358" width="17.2666666666667" style="26" customWidth="1"/>
    <col min="15359" max="15360" width="25" style="26" customWidth="1"/>
    <col min="15361" max="15361" width="18" style="26" customWidth="1"/>
    <col min="15362" max="15609" width="9" style="26"/>
    <col min="15610" max="15610" width="25" style="26" customWidth="1"/>
    <col min="15611" max="15611" width="33.2666666666667" style="26" customWidth="1"/>
    <col min="15612" max="15612" width="17.8666666666667" style="26" customWidth="1"/>
    <col min="15613" max="15613" width="19" style="26" customWidth="1"/>
    <col min="15614" max="15614" width="17.2666666666667" style="26" customWidth="1"/>
    <col min="15615" max="15616" width="25" style="26" customWidth="1"/>
    <col min="15617" max="15617" width="18" style="26" customWidth="1"/>
    <col min="15618" max="15865" width="9" style="26"/>
    <col min="15866" max="15866" width="25" style="26" customWidth="1"/>
    <col min="15867" max="15867" width="33.2666666666667" style="26" customWidth="1"/>
    <col min="15868" max="15868" width="17.8666666666667" style="26" customWidth="1"/>
    <col min="15869" max="15869" width="19" style="26" customWidth="1"/>
    <col min="15870" max="15870" width="17.2666666666667" style="26" customWidth="1"/>
    <col min="15871" max="15872" width="25" style="26" customWidth="1"/>
    <col min="15873" max="15873" width="18" style="26" customWidth="1"/>
    <col min="15874" max="16121" width="9" style="26"/>
    <col min="16122" max="16122" width="25" style="26" customWidth="1"/>
    <col min="16123" max="16123" width="33.2666666666667" style="26" customWidth="1"/>
    <col min="16124" max="16124" width="17.8666666666667" style="26" customWidth="1"/>
    <col min="16125" max="16125" width="19" style="26" customWidth="1"/>
    <col min="16126" max="16126" width="17.2666666666667" style="26" customWidth="1"/>
    <col min="16127" max="16128" width="25" style="26" customWidth="1"/>
    <col min="16129" max="16129" width="18" style="26" customWidth="1"/>
    <col min="16130" max="16384" width="9" style="26"/>
  </cols>
  <sheetData>
    <row r="1" ht="0.95" customHeight="1" spans="1:5">
      <c r="A1" s="28"/>
      <c r="B1" s="28"/>
      <c r="C1" s="29"/>
      <c r="D1" s="29"/>
      <c r="E1" s="29"/>
    </row>
    <row r="2" ht="24.95" customHeight="1" spans="1:5">
      <c r="A2" s="30" t="s">
        <v>110</v>
      </c>
      <c r="B2" s="30"/>
      <c r="C2" s="30"/>
      <c r="D2" s="30"/>
      <c r="E2" s="30"/>
    </row>
    <row r="3" s="2" customFormat="1" ht="28.05" customHeight="1" spans="1:5">
      <c r="A3" s="31" t="s">
        <v>59</v>
      </c>
      <c r="B3" s="31"/>
      <c r="C3" s="1"/>
      <c r="D3" s="3"/>
      <c r="E3" s="32" t="s">
        <v>2</v>
      </c>
    </row>
    <row r="4" ht="21.95" customHeight="1" spans="1:5">
      <c r="A4" s="33" t="s">
        <v>111</v>
      </c>
      <c r="B4" s="33"/>
      <c r="C4" s="33" t="s">
        <v>112</v>
      </c>
      <c r="D4" s="33"/>
      <c r="E4" s="33"/>
    </row>
    <row r="5" ht="21.95" customHeight="1" spans="1:5">
      <c r="A5" s="33" t="s">
        <v>113</v>
      </c>
      <c r="B5" s="34" t="s">
        <v>114</v>
      </c>
      <c r="C5" s="33" t="s">
        <v>115</v>
      </c>
      <c r="D5" s="33" t="s">
        <v>116</v>
      </c>
      <c r="E5" s="33" t="s">
        <v>117</v>
      </c>
    </row>
    <row r="6" ht="21.95" customHeight="1" spans="1:5">
      <c r="A6" s="35" t="s">
        <v>115</v>
      </c>
      <c r="B6" s="35"/>
      <c r="C6" s="36">
        <v>2199.6</v>
      </c>
      <c r="D6" s="36">
        <v>1871.6</v>
      </c>
      <c r="E6" s="36">
        <v>328</v>
      </c>
    </row>
    <row r="7" ht="21.95" customHeight="1" spans="1:5">
      <c r="A7" s="37" t="s">
        <v>118</v>
      </c>
      <c r="B7" s="37" t="s">
        <v>119</v>
      </c>
      <c r="C7" s="38"/>
      <c r="D7" s="38"/>
      <c r="E7" s="38"/>
    </row>
    <row r="8" ht="21.95" customHeight="1" spans="1:5">
      <c r="A8" s="37" t="s">
        <v>120</v>
      </c>
      <c r="B8" s="37" t="s">
        <v>121</v>
      </c>
      <c r="C8" s="39"/>
      <c r="D8" s="39"/>
      <c r="E8" s="38"/>
    </row>
    <row r="9" ht="21.95" customHeight="1" spans="1:5">
      <c r="A9" s="40" t="s">
        <v>122</v>
      </c>
      <c r="B9" s="40" t="s">
        <v>123</v>
      </c>
      <c r="C9" s="38"/>
      <c r="D9" s="38"/>
      <c r="E9" s="38"/>
    </row>
    <row r="10" ht="21.95" customHeight="1" spans="1:5">
      <c r="A10" s="40" t="s">
        <v>124</v>
      </c>
      <c r="B10" s="40" t="s">
        <v>125</v>
      </c>
      <c r="C10" s="38"/>
      <c r="D10" s="38"/>
      <c r="E10" s="38"/>
    </row>
    <row r="11" ht="21.95" customHeight="1" spans="1:5">
      <c r="A11" s="40" t="s">
        <v>126</v>
      </c>
      <c r="B11" s="40" t="s">
        <v>127</v>
      </c>
      <c r="C11" s="38"/>
      <c r="D11" s="38"/>
      <c r="E11" s="38"/>
    </row>
    <row r="12" ht="21.95" customHeight="1" spans="1:5">
      <c r="A12" s="37" t="s">
        <v>128</v>
      </c>
      <c r="B12" s="37" t="s">
        <v>129</v>
      </c>
      <c r="C12" s="36">
        <v>2199.6</v>
      </c>
      <c r="D12" s="36">
        <v>1871.6</v>
      </c>
      <c r="E12" s="36">
        <v>328</v>
      </c>
    </row>
    <row r="13" ht="21.95" customHeight="1" spans="1:5">
      <c r="A13" s="40" t="s">
        <v>130</v>
      </c>
      <c r="B13" s="40" t="s">
        <v>131</v>
      </c>
      <c r="C13" s="36">
        <v>2199.6</v>
      </c>
      <c r="D13" s="36">
        <v>1871.6</v>
      </c>
      <c r="E13" s="36">
        <v>328</v>
      </c>
    </row>
    <row r="14" ht="21.95" customHeight="1" spans="1:5">
      <c r="A14" s="37" t="s">
        <v>132</v>
      </c>
      <c r="B14" s="37" t="s">
        <v>133</v>
      </c>
      <c r="C14" s="36">
        <v>2199.6</v>
      </c>
      <c r="D14" s="36">
        <f>843.6+1028</f>
        <v>1871.6</v>
      </c>
      <c r="E14" s="36">
        <v>328</v>
      </c>
    </row>
    <row r="15" ht="21.95" customHeight="1" spans="1:5">
      <c r="A15" s="40" t="s">
        <v>134</v>
      </c>
      <c r="B15" s="40" t="s">
        <v>135</v>
      </c>
      <c r="C15" s="36"/>
      <c r="D15" s="36"/>
      <c r="E15" s="36"/>
    </row>
    <row r="16" ht="21.95" customHeight="1" spans="1:5">
      <c r="A16" s="37" t="s">
        <v>136</v>
      </c>
      <c r="B16" s="37" t="s">
        <v>135</v>
      </c>
      <c r="C16" s="36"/>
      <c r="D16" s="36"/>
      <c r="E16" s="36"/>
    </row>
    <row r="17" ht="21.95" customHeight="1" spans="1:5">
      <c r="A17" s="37" t="s">
        <v>137</v>
      </c>
      <c r="B17" s="37" t="s">
        <v>138</v>
      </c>
      <c r="C17" s="38"/>
      <c r="D17" s="38"/>
      <c r="E17" s="38"/>
    </row>
    <row r="18" ht="21.95" customHeight="1" spans="1:5">
      <c r="A18" s="37" t="s">
        <v>139</v>
      </c>
      <c r="B18" s="37" t="s">
        <v>140</v>
      </c>
      <c r="C18" s="41"/>
      <c r="D18" s="41"/>
      <c r="E18" s="38"/>
    </row>
    <row r="19" ht="21.95" customHeight="1" spans="1:5">
      <c r="A19" s="40" t="s">
        <v>141</v>
      </c>
      <c r="B19" s="40" t="s">
        <v>142</v>
      </c>
      <c r="C19" s="38"/>
      <c r="D19" s="38"/>
      <c r="E19" s="38"/>
    </row>
    <row r="20" s="25" customFormat="1" ht="18.95" customHeight="1" spans="1:5">
      <c r="A20" s="42" t="s">
        <v>143</v>
      </c>
      <c r="D20" s="43"/>
      <c r="E20" s="43"/>
    </row>
    <row r="21" s="25" customFormat="1" ht="18" customHeight="1" spans="1:5">
      <c r="A21" s="42" t="s">
        <v>144</v>
      </c>
      <c r="C21" s="43"/>
      <c r="D21" s="43"/>
      <c r="E21" s="43"/>
    </row>
  </sheetData>
  <mergeCells count="5">
    <mergeCell ref="A2:E2"/>
    <mergeCell ref="A3:C3"/>
    <mergeCell ref="A4:B4"/>
    <mergeCell ref="C4:E4"/>
    <mergeCell ref="A6:B6"/>
  </mergeCells>
  <printOptions horizontalCentered="1"/>
  <pageMargins left="0.700694444444445" right="0.700694444444445" top="0.357638888888889" bottom="0.357638888888889" header="0.298611111111111" footer="0.298611111111111"/>
  <pageSetup paperSize="9" orientation="landscape"/>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60"/>
  <sheetViews>
    <sheetView workbookViewId="0">
      <selection activeCell="A31" sqref="A31:B31"/>
    </sheetView>
  </sheetViews>
  <sheetFormatPr defaultColWidth="9" defaultRowHeight="13.5" outlineLevelCol="4"/>
  <cols>
    <col min="1" max="1" width="18.4" style="2" customWidth="1"/>
    <col min="2" max="4" width="20.4666666666667" style="2" customWidth="1"/>
    <col min="5" max="5" width="24.6666666666667" style="2" customWidth="1"/>
    <col min="6" max="16384" width="9" style="2"/>
  </cols>
  <sheetData>
    <row r="1" ht="48" customHeight="1" spans="1:5">
      <c r="A1" s="3" t="s">
        <v>145</v>
      </c>
      <c r="B1" s="3"/>
      <c r="C1" s="3"/>
      <c r="D1" s="3"/>
      <c r="E1" s="3"/>
    </row>
    <row r="2" ht="28.05" customHeight="1" spans="1:5">
      <c r="A2" s="4" t="s">
        <v>59</v>
      </c>
      <c r="B2" s="5"/>
      <c r="C2" s="5"/>
      <c r="D2" s="6"/>
      <c r="E2" s="7" t="s">
        <v>2</v>
      </c>
    </row>
    <row r="3" ht="33" customHeight="1" spans="1:5">
      <c r="A3" s="8" t="s">
        <v>146</v>
      </c>
      <c r="B3" s="9" t="s">
        <v>147</v>
      </c>
      <c r="C3" s="10"/>
      <c r="D3" s="10"/>
      <c r="E3" s="10"/>
    </row>
    <row r="4" s="1" customFormat="1" ht="50" customHeight="1" spans="1:5">
      <c r="A4" s="8" t="s">
        <v>148</v>
      </c>
      <c r="B4" s="8" t="s">
        <v>149</v>
      </c>
      <c r="C4" s="8" t="s">
        <v>150</v>
      </c>
      <c r="D4" s="8" t="s">
        <v>151</v>
      </c>
      <c r="E4" s="8" t="s">
        <v>152</v>
      </c>
    </row>
    <row r="5" s="1" customFormat="1" ht="23.75" customHeight="1" spans="1:5">
      <c r="A5" s="11" t="s">
        <v>153</v>
      </c>
      <c r="B5" s="12"/>
      <c r="C5" s="13"/>
      <c r="D5" s="14">
        <v>818.2</v>
      </c>
      <c r="E5" s="13"/>
    </row>
    <row r="6" s="1" customFormat="1" ht="22.9" customHeight="1" spans="1:5">
      <c r="A6" s="11" t="s">
        <v>154</v>
      </c>
      <c r="B6" s="11" t="s">
        <v>155</v>
      </c>
      <c r="C6" s="15" t="s">
        <v>156</v>
      </c>
      <c r="D6" s="16">
        <v>6</v>
      </c>
      <c r="E6" s="16" t="s">
        <v>157</v>
      </c>
    </row>
    <row r="7" ht="22.9" customHeight="1" spans="1:5">
      <c r="A7" s="9" t="s">
        <v>154</v>
      </c>
      <c r="B7" s="9" t="s">
        <v>158</v>
      </c>
      <c r="C7" s="17" t="s">
        <v>159</v>
      </c>
      <c r="D7" s="16">
        <v>1.3</v>
      </c>
      <c r="E7" s="16" t="s">
        <v>160</v>
      </c>
    </row>
    <row r="8" ht="22.9" customHeight="1" spans="1:5">
      <c r="A8" s="9" t="s">
        <v>154</v>
      </c>
      <c r="B8" s="9" t="s">
        <v>158</v>
      </c>
      <c r="C8" s="17" t="s">
        <v>161</v>
      </c>
      <c r="D8" s="16">
        <v>1.6</v>
      </c>
      <c r="E8" s="16" t="s">
        <v>162</v>
      </c>
    </row>
    <row r="9" ht="22.9" customHeight="1" spans="1:5">
      <c r="A9" s="9" t="s">
        <v>154</v>
      </c>
      <c r="B9" s="9" t="s">
        <v>163</v>
      </c>
      <c r="C9" s="17" t="s">
        <v>164</v>
      </c>
      <c r="D9" s="16">
        <v>1.5</v>
      </c>
      <c r="E9" s="16" t="s">
        <v>165</v>
      </c>
    </row>
    <row r="10" ht="22.9" customHeight="1" spans="1:5">
      <c r="A10" s="9" t="s">
        <v>154</v>
      </c>
      <c r="B10" s="9" t="s">
        <v>163</v>
      </c>
      <c r="C10" s="17" t="s">
        <v>166</v>
      </c>
      <c r="D10" s="16">
        <v>0.9</v>
      </c>
      <c r="E10" s="16" t="s">
        <v>167</v>
      </c>
    </row>
    <row r="11" ht="22.9" customHeight="1" spans="1:5">
      <c r="A11" s="9" t="s">
        <v>154</v>
      </c>
      <c r="B11" s="9" t="s">
        <v>163</v>
      </c>
      <c r="C11" s="18" t="s">
        <v>168</v>
      </c>
      <c r="D11" s="16">
        <v>7.6</v>
      </c>
      <c r="E11" s="16" t="s">
        <v>169</v>
      </c>
    </row>
    <row r="12" ht="22.9" customHeight="1" spans="1:5">
      <c r="A12" s="9" t="s">
        <v>154</v>
      </c>
      <c r="B12" s="9" t="s">
        <v>170</v>
      </c>
      <c r="C12" s="19" t="s">
        <v>171</v>
      </c>
      <c r="D12" s="20">
        <v>2</v>
      </c>
      <c r="E12" s="20" t="s">
        <v>172</v>
      </c>
    </row>
    <row r="13" ht="22.9" customHeight="1" spans="1:5">
      <c r="A13" s="9" t="s">
        <v>154</v>
      </c>
      <c r="B13" s="9" t="s">
        <v>173</v>
      </c>
      <c r="C13" s="19" t="s">
        <v>174</v>
      </c>
      <c r="D13" s="20">
        <v>36</v>
      </c>
      <c r="E13" s="20" t="s">
        <v>175</v>
      </c>
    </row>
    <row r="14" ht="22.9" customHeight="1" spans="1:5">
      <c r="A14" s="9" t="s">
        <v>154</v>
      </c>
      <c r="B14" s="9" t="s">
        <v>176</v>
      </c>
      <c r="C14" s="19" t="s">
        <v>177</v>
      </c>
      <c r="D14" s="20">
        <v>6</v>
      </c>
      <c r="E14" s="20" t="s">
        <v>178</v>
      </c>
    </row>
    <row r="15" ht="22.9" customHeight="1" spans="1:5">
      <c r="A15" s="9" t="s">
        <v>154</v>
      </c>
      <c r="B15" s="9" t="s">
        <v>179</v>
      </c>
      <c r="C15" s="19" t="s">
        <v>180</v>
      </c>
      <c r="D15" s="20">
        <v>4</v>
      </c>
      <c r="E15" s="20" t="s">
        <v>181</v>
      </c>
    </row>
    <row r="16" ht="22.9" customHeight="1" spans="1:5">
      <c r="A16" s="9" t="s">
        <v>154</v>
      </c>
      <c r="B16" s="9" t="s">
        <v>182</v>
      </c>
      <c r="C16" s="19" t="s">
        <v>183</v>
      </c>
      <c r="D16" s="20">
        <v>2.5</v>
      </c>
      <c r="E16" s="20" t="s">
        <v>184</v>
      </c>
    </row>
    <row r="17" ht="22.9" customHeight="1" spans="1:5">
      <c r="A17" s="9" t="s">
        <v>154</v>
      </c>
      <c r="B17" s="9" t="s">
        <v>185</v>
      </c>
      <c r="C17" s="19" t="s">
        <v>186</v>
      </c>
      <c r="D17" s="20">
        <v>3</v>
      </c>
      <c r="E17" s="20" t="s">
        <v>187</v>
      </c>
    </row>
    <row r="18" ht="22.9" customHeight="1" spans="1:5">
      <c r="A18" s="9" t="s">
        <v>154</v>
      </c>
      <c r="B18" s="9" t="s">
        <v>188</v>
      </c>
      <c r="C18" s="19" t="s">
        <v>189</v>
      </c>
      <c r="D18" s="20">
        <v>10</v>
      </c>
      <c r="E18" s="20" t="s">
        <v>190</v>
      </c>
    </row>
    <row r="19" ht="22.9" customHeight="1" spans="1:5">
      <c r="A19" s="9" t="s">
        <v>154</v>
      </c>
      <c r="B19" s="9" t="s">
        <v>191</v>
      </c>
      <c r="C19" s="19" t="s">
        <v>192</v>
      </c>
      <c r="D19" s="20">
        <v>25</v>
      </c>
      <c r="E19" s="20" t="s">
        <v>193</v>
      </c>
    </row>
    <row r="20" ht="22.9" customHeight="1" spans="1:5">
      <c r="A20" s="9" t="s">
        <v>154</v>
      </c>
      <c r="B20" s="9" t="s">
        <v>194</v>
      </c>
      <c r="C20" s="19" t="s">
        <v>195</v>
      </c>
      <c r="D20" s="20">
        <v>3</v>
      </c>
      <c r="E20" s="20" t="s">
        <v>196</v>
      </c>
    </row>
    <row r="21" ht="22.9" customHeight="1" spans="1:5">
      <c r="A21" s="9" t="s">
        <v>154</v>
      </c>
      <c r="B21" s="9" t="s">
        <v>197</v>
      </c>
      <c r="C21" s="19" t="s">
        <v>198</v>
      </c>
      <c r="D21" s="20">
        <v>260</v>
      </c>
      <c r="E21" s="20" t="s">
        <v>199</v>
      </c>
    </row>
    <row r="22" ht="22.9" customHeight="1" spans="1:5">
      <c r="A22" s="21" t="s">
        <v>200</v>
      </c>
      <c r="B22" s="22"/>
      <c r="C22" s="19"/>
      <c r="D22" s="20">
        <v>370.4</v>
      </c>
      <c r="E22" s="20"/>
    </row>
    <row r="23" ht="22.9" customHeight="1" spans="1:5">
      <c r="A23" s="9" t="s">
        <v>201</v>
      </c>
      <c r="B23" s="9" t="s">
        <v>163</v>
      </c>
      <c r="C23" s="19" t="s">
        <v>202</v>
      </c>
      <c r="D23" s="20">
        <v>4.6</v>
      </c>
      <c r="E23" s="20" t="s">
        <v>203</v>
      </c>
    </row>
    <row r="24" ht="22.9" customHeight="1" spans="1:5">
      <c r="A24" s="9" t="s">
        <v>201</v>
      </c>
      <c r="B24" s="9" t="s">
        <v>204</v>
      </c>
      <c r="C24" s="19" t="s">
        <v>205</v>
      </c>
      <c r="D24" s="20">
        <v>175</v>
      </c>
      <c r="E24" s="20" t="s">
        <v>206</v>
      </c>
    </row>
    <row r="25" ht="22.9" customHeight="1" spans="1:5">
      <c r="A25" s="9" t="s">
        <v>200</v>
      </c>
      <c r="B25" s="9"/>
      <c r="C25" s="19"/>
      <c r="D25" s="20">
        <v>179.6</v>
      </c>
      <c r="E25" s="20"/>
    </row>
    <row r="26" ht="22.9" customHeight="1" spans="1:5">
      <c r="A26" s="9" t="s">
        <v>207</v>
      </c>
      <c r="B26" s="9" t="s">
        <v>208</v>
      </c>
      <c r="C26" s="19" t="s">
        <v>209</v>
      </c>
      <c r="D26" s="20">
        <v>54.6</v>
      </c>
      <c r="E26" s="20" t="s">
        <v>210</v>
      </c>
    </row>
    <row r="27" ht="22.9" customHeight="1" spans="1:5">
      <c r="A27" s="21" t="s">
        <v>200</v>
      </c>
      <c r="B27" s="22"/>
      <c r="C27" s="10"/>
      <c r="D27" s="23">
        <v>54.6</v>
      </c>
      <c r="E27" s="10"/>
    </row>
    <row r="28" ht="55.15" customHeight="1" spans="1:5">
      <c r="A28" s="9" t="s">
        <v>211</v>
      </c>
      <c r="B28" s="9" t="s">
        <v>194</v>
      </c>
      <c r="C28" s="24" t="s">
        <v>212</v>
      </c>
      <c r="D28" s="20">
        <v>14</v>
      </c>
      <c r="E28" s="20" t="s">
        <v>213</v>
      </c>
    </row>
    <row r="29" ht="22.9" customHeight="1" spans="1:5">
      <c r="A29" s="9" t="s">
        <v>211</v>
      </c>
      <c r="B29" s="9" t="s">
        <v>214</v>
      </c>
      <c r="C29" s="17" t="s">
        <v>215</v>
      </c>
      <c r="D29" s="16">
        <v>8.6</v>
      </c>
      <c r="E29" s="16" t="s">
        <v>216</v>
      </c>
    </row>
    <row r="30" ht="22.9" customHeight="1" spans="1:5">
      <c r="A30" s="9" t="s">
        <v>211</v>
      </c>
      <c r="B30" s="9" t="s">
        <v>217</v>
      </c>
      <c r="C30" s="17" t="s">
        <v>218</v>
      </c>
      <c r="D30" s="16">
        <v>12.5</v>
      </c>
      <c r="E30" s="16" t="s">
        <v>219</v>
      </c>
    </row>
    <row r="31" ht="22.9" customHeight="1" spans="1:5">
      <c r="A31" s="21" t="s">
        <v>200</v>
      </c>
      <c r="B31" s="22"/>
      <c r="C31" s="17"/>
      <c r="D31" s="16">
        <v>35.1</v>
      </c>
      <c r="E31" s="16"/>
    </row>
    <row r="32" ht="22.9" customHeight="1" spans="1:5">
      <c r="A32" s="9" t="s">
        <v>220</v>
      </c>
      <c r="B32" s="9" t="s">
        <v>217</v>
      </c>
      <c r="C32" s="17" t="s">
        <v>221</v>
      </c>
      <c r="D32" s="16">
        <v>4</v>
      </c>
      <c r="E32" s="16" t="s">
        <v>222</v>
      </c>
    </row>
    <row r="33" ht="22.9" customHeight="1" spans="1:5">
      <c r="A33" s="9" t="s">
        <v>220</v>
      </c>
      <c r="B33" s="9" t="s">
        <v>217</v>
      </c>
      <c r="C33" s="17" t="s">
        <v>223</v>
      </c>
      <c r="D33" s="16">
        <v>2.5</v>
      </c>
      <c r="E33" s="16" t="s">
        <v>224</v>
      </c>
    </row>
    <row r="34" ht="22.9" customHeight="1" spans="1:5">
      <c r="A34" s="9" t="s">
        <v>220</v>
      </c>
      <c r="B34" s="9" t="s">
        <v>217</v>
      </c>
      <c r="C34" s="17" t="s">
        <v>225</v>
      </c>
      <c r="D34" s="16">
        <v>1.1</v>
      </c>
      <c r="E34" s="16" t="s">
        <v>226</v>
      </c>
    </row>
    <row r="35" ht="22.9" customHeight="1" spans="1:5">
      <c r="A35" s="9" t="s">
        <v>220</v>
      </c>
      <c r="B35" s="9" t="s">
        <v>217</v>
      </c>
      <c r="C35" s="17" t="s">
        <v>227</v>
      </c>
      <c r="D35" s="16">
        <v>15.8</v>
      </c>
      <c r="E35" s="16" t="s">
        <v>228</v>
      </c>
    </row>
    <row r="36" ht="22.9" customHeight="1" spans="1:5">
      <c r="A36" s="9" t="s">
        <v>220</v>
      </c>
      <c r="B36" s="9" t="s">
        <v>217</v>
      </c>
      <c r="C36" s="17" t="s">
        <v>229</v>
      </c>
      <c r="D36" s="16">
        <v>8</v>
      </c>
      <c r="E36" s="16" t="s">
        <v>230</v>
      </c>
    </row>
    <row r="37" ht="22.9" customHeight="1" spans="1:5">
      <c r="A37" s="9" t="s">
        <v>220</v>
      </c>
      <c r="B37" s="9" t="s">
        <v>217</v>
      </c>
      <c r="C37" s="17" t="s">
        <v>231</v>
      </c>
      <c r="D37" s="16">
        <v>1.1</v>
      </c>
      <c r="E37" s="16" t="s">
        <v>226</v>
      </c>
    </row>
    <row r="38" ht="22.9" customHeight="1" spans="1:5">
      <c r="A38" s="9" t="s">
        <v>220</v>
      </c>
      <c r="B38" s="9" t="s">
        <v>217</v>
      </c>
      <c r="C38" s="17" t="s">
        <v>232</v>
      </c>
      <c r="D38" s="16">
        <v>8.86</v>
      </c>
      <c r="E38" s="16" t="s">
        <v>233</v>
      </c>
    </row>
    <row r="39" ht="22.9" customHeight="1" spans="1:5">
      <c r="A39" s="9" t="s">
        <v>220</v>
      </c>
      <c r="B39" s="9" t="s">
        <v>217</v>
      </c>
      <c r="C39" s="17" t="s">
        <v>234</v>
      </c>
      <c r="D39" s="16">
        <v>0.6</v>
      </c>
      <c r="E39" s="16" t="s">
        <v>235</v>
      </c>
    </row>
    <row r="40" ht="22.9" customHeight="1" spans="1:5">
      <c r="A40" s="9" t="s">
        <v>220</v>
      </c>
      <c r="B40" s="9" t="s">
        <v>217</v>
      </c>
      <c r="C40" s="17" t="s">
        <v>236</v>
      </c>
      <c r="D40" s="16">
        <v>0.7</v>
      </c>
      <c r="E40" s="16" t="s">
        <v>237</v>
      </c>
    </row>
    <row r="41" ht="22.9" customHeight="1" spans="1:5">
      <c r="A41" s="9" t="s">
        <v>220</v>
      </c>
      <c r="B41" s="9" t="s">
        <v>217</v>
      </c>
      <c r="C41" s="17" t="s">
        <v>238</v>
      </c>
      <c r="D41" s="16">
        <v>0.62</v>
      </c>
      <c r="E41" s="16" t="s">
        <v>239</v>
      </c>
    </row>
    <row r="42" ht="22.9" customHeight="1" spans="1:5">
      <c r="A42" s="9" t="s">
        <v>220</v>
      </c>
      <c r="B42" s="9" t="s">
        <v>217</v>
      </c>
      <c r="C42" s="17" t="s">
        <v>240</v>
      </c>
      <c r="D42" s="16">
        <v>0.7</v>
      </c>
      <c r="E42" s="16" t="s">
        <v>241</v>
      </c>
    </row>
    <row r="43" ht="22.9" customHeight="1" spans="1:5">
      <c r="A43" s="9" t="s">
        <v>220</v>
      </c>
      <c r="B43" s="9" t="s">
        <v>217</v>
      </c>
      <c r="C43" s="17" t="s">
        <v>242</v>
      </c>
      <c r="D43" s="16">
        <v>0.07</v>
      </c>
      <c r="E43" s="16" t="s">
        <v>243</v>
      </c>
    </row>
    <row r="44" ht="22.9" customHeight="1" spans="1:5">
      <c r="A44" s="9" t="s">
        <v>220</v>
      </c>
      <c r="B44" s="9" t="s">
        <v>217</v>
      </c>
      <c r="C44" s="17" t="s">
        <v>244</v>
      </c>
      <c r="D44" s="16">
        <v>0.14</v>
      </c>
      <c r="E44" s="16" t="s">
        <v>245</v>
      </c>
    </row>
    <row r="45" ht="22.9" customHeight="1" spans="1:5">
      <c r="A45" s="9" t="s">
        <v>220</v>
      </c>
      <c r="B45" s="9" t="s">
        <v>217</v>
      </c>
      <c r="C45" s="17" t="s">
        <v>246</v>
      </c>
      <c r="D45" s="16">
        <v>0.66</v>
      </c>
      <c r="E45" s="16" t="s">
        <v>247</v>
      </c>
    </row>
    <row r="46" ht="22.9" customHeight="1" spans="1:5">
      <c r="A46" s="9" t="s">
        <v>220</v>
      </c>
      <c r="B46" s="9" t="s">
        <v>217</v>
      </c>
      <c r="C46" s="17" t="s">
        <v>248</v>
      </c>
      <c r="D46" s="16">
        <v>0.19</v>
      </c>
      <c r="E46" s="16" t="s">
        <v>249</v>
      </c>
    </row>
    <row r="47" ht="22.9" customHeight="1" spans="1:5">
      <c r="A47" s="9" t="s">
        <v>220</v>
      </c>
      <c r="B47" s="9" t="s">
        <v>217</v>
      </c>
      <c r="C47" s="17" t="s">
        <v>250</v>
      </c>
      <c r="D47" s="16">
        <v>1.81</v>
      </c>
      <c r="E47" s="16" t="s">
        <v>251</v>
      </c>
    </row>
    <row r="48" ht="22.9" customHeight="1" spans="1:5">
      <c r="A48" s="9" t="s">
        <v>220</v>
      </c>
      <c r="B48" s="9" t="s">
        <v>217</v>
      </c>
      <c r="C48" s="17" t="s">
        <v>252</v>
      </c>
      <c r="D48" s="16">
        <v>1.5</v>
      </c>
      <c r="E48" s="16" t="s">
        <v>253</v>
      </c>
    </row>
    <row r="49" ht="22.9" customHeight="1" spans="1:5">
      <c r="A49" s="9" t="s">
        <v>220</v>
      </c>
      <c r="B49" s="9" t="s">
        <v>217</v>
      </c>
      <c r="C49" s="17" t="s">
        <v>254</v>
      </c>
      <c r="D49" s="16">
        <v>0.16</v>
      </c>
      <c r="E49" s="16" t="s">
        <v>255</v>
      </c>
    </row>
    <row r="50" ht="22.9" customHeight="1" spans="1:5">
      <c r="A50" s="9" t="s">
        <v>220</v>
      </c>
      <c r="B50" s="9" t="s">
        <v>217</v>
      </c>
      <c r="C50" s="17" t="s">
        <v>256</v>
      </c>
      <c r="D50" s="16">
        <v>0.2</v>
      </c>
      <c r="E50" s="16" t="s">
        <v>257</v>
      </c>
    </row>
    <row r="51" ht="22.9" customHeight="1" spans="1:5">
      <c r="A51" s="9" t="s">
        <v>220</v>
      </c>
      <c r="B51" s="9" t="s">
        <v>217</v>
      </c>
      <c r="C51" s="17" t="s">
        <v>258</v>
      </c>
      <c r="D51" s="16">
        <v>1.5</v>
      </c>
      <c r="E51" s="16" t="s">
        <v>259</v>
      </c>
    </row>
    <row r="52" ht="22.9" customHeight="1" spans="1:5">
      <c r="A52" s="9" t="s">
        <v>220</v>
      </c>
      <c r="B52" s="9" t="s">
        <v>217</v>
      </c>
      <c r="C52" s="17" t="s">
        <v>260</v>
      </c>
      <c r="D52" s="16">
        <v>0.4</v>
      </c>
      <c r="E52" s="16" t="s">
        <v>261</v>
      </c>
    </row>
    <row r="53" ht="22.9" customHeight="1" spans="1:5">
      <c r="A53" s="9" t="s">
        <v>220</v>
      </c>
      <c r="B53" s="9" t="s">
        <v>217</v>
      </c>
      <c r="C53" s="17" t="s">
        <v>262</v>
      </c>
      <c r="D53" s="16">
        <v>0.55</v>
      </c>
      <c r="E53" s="16" t="s">
        <v>263</v>
      </c>
    </row>
    <row r="54" ht="22.9" customHeight="1" spans="1:5">
      <c r="A54" s="9" t="s">
        <v>220</v>
      </c>
      <c r="B54" s="9" t="s">
        <v>217</v>
      </c>
      <c r="C54" s="17" t="s">
        <v>264</v>
      </c>
      <c r="D54" s="16">
        <v>0.55</v>
      </c>
      <c r="E54" s="16" t="s">
        <v>263</v>
      </c>
    </row>
    <row r="55" ht="22.9" customHeight="1" spans="1:5">
      <c r="A55" s="9" t="s">
        <v>220</v>
      </c>
      <c r="B55" s="9" t="s">
        <v>217</v>
      </c>
      <c r="C55" s="17" t="s">
        <v>265</v>
      </c>
      <c r="D55" s="16">
        <v>0.7</v>
      </c>
      <c r="E55" s="16" t="s">
        <v>237</v>
      </c>
    </row>
    <row r="56" ht="22.9" customHeight="1" spans="1:5">
      <c r="A56" s="9" t="s">
        <v>220</v>
      </c>
      <c r="B56" s="9" t="s">
        <v>217</v>
      </c>
      <c r="C56" s="17" t="s">
        <v>266</v>
      </c>
      <c r="D56" s="16">
        <v>3.6</v>
      </c>
      <c r="E56" s="16" t="s">
        <v>267</v>
      </c>
    </row>
    <row r="57" ht="22.9" customHeight="1" spans="1:5">
      <c r="A57" s="9" t="s">
        <v>220</v>
      </c>
      <c r="B57" s="9" t="s">
        <v>217</v>
      </c>
      <c r="C57" s="17" t="s">
        <v>268</v>
      </c>
      <c r="D57" s="16">
        <v>0.49</v>
      </c>
      <c r="E57" s="16" t="s">
        <v>269</v>
      </c>
    </row>
    <row r="58" ht="22.9" customHeight="1" spans="1:5">
      <c r="A58" s="9" t="s">
        <v>220</v>
      </c>
      <c r="B58" s="9" t="s">
        <v>217</v>
      </c>
      <c r="C58" s="17" t="s">
        <v>270</v>
      </c>
      <c r="D58" s="16">
        <v>60</v>
      </c>
      <c r="E58" s="16" t="s">
        <v>271</v>
      </c>
    </row>
    <row r="59" ht="22.9" customHeight="1" spans="1:5">
      <c r="A59" s="9" t="s">
        <v>220</v>
      </c>
      <c r="B59" s="9" t="s">
        <v>217</v>
      </c>
      <c r="C59" s="17" t="s">
        <v>272</v>
      </c>
      <c r="D59" s="16">
        <v>62</v>
      </c>
      <c r="E59" s="16" t="s">
        <v>273</v>
      </c>
    </row>
    <row r="60" ht="22.9" customHeight="1" spans="1:5">
      <c r="A60" s="21" t="s">
        <v>200</v>
      </c>
      <c r="B60" s="22"/>
      <c r="C60" s="10"/>
      <c r="D60" s="23">
        <v>178.5</v>
      </c>
      <c r="E60" s="10"/>
    </row>
  </sheetData>
  <mergeCells count="7">
    <mergeCell ref="A1:E1"/>
    <mergeCell ref="A2:C2"/>
    <mergeCell ref="B3:E3"/>
    <mergeCell ref="A22:B22"/>
    <mergeCell ref="A27:B27"/>
    <mergeCell ref="A31:B31"/>
    <mergeCell ref="A60:B60"/>
  </mergeCells>
  <printOptions horizontalCentered="1" verticalCentered="1"/>
  <pageMargins left="0.751388888888889" right="0.751388888888889" top="1" bottom="1" header="0.5" footer="0.5"/>
  <pageSetup paperSize="9" scale="87" orientation="portrait"/>
  <headerFooter/>
</worksheet>
</file>

<file path=docProps/app.xml><?xml version="1.0" encoding="utf-8"?>
<Properties xmlns="http://schemas.openxmlformats.org/officeDocument/2006/extended-properties" xmlns:vt="http://schemas.openxmlformats.org/officeDocument/2006/docPropsVTypes">
  <Company>微软中国</Company>
  <Application>Microsoft Excel</Application>
  <HeadingPairs>
    <vt:vector size="2" baseType="variant">
      <vt:variant>
        <vt:lpstr>工作表</vt:lpstr>
      </vt:variant>
      <vt:variant>
        <vt:i4>4</vt:i4>
      </vt:variant>
    </vt:vector>
  </HeadingPairs>
  <TitlesOfParts>
    <vt:vector size="4" baseType="lpstr">
      <vt:lpstr>2023年医院全面预算表</vt:lpstr>
      <vt:lpstr>附表1.2023年医院事业收入预算表（自有资金）</vt:lpstr>
      <vt:lpstr>附表2.2023年财政一般公共预算支出表</vt:lpstr>
      <vt:lpstr>附表3.2023年支出预算表(招标采购类)</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赵洁萍</dc:creator>
  <cp:lastModifiedBy>韵</cp:lastModifiedBy>
  <dcterms:created xsi:type="dcterms:W3CDTF">2021-11-19T07:18:00Z</dcterms:created>
  <cp:lastPrinted>2023-05-16T06:53:00Z</cp:lastPrinted>
  <dcterms:modified xsi:type="dcterms:W3CDTF">2023-07-11T00:58:37Z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13116CF052CE4300B650E89F1B5493DB</vt:lpwstr>
  </property>
  <property fmtid="{D5CDD505-2E9C-101B-9397-08002B2CF9AE}" pid="3" name="KSOProductBuildVer">
    <vt:lpwstr>2052-11.1.0.14309</vt:lpwstr>
  </property>
</Properties>
</file>