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3"/>
  </bookViews>
  <sheets>
    <sheet name="2026年医院全面预算表" sheetId="17" r:id="rId1"/>
    <sheet name="附表1.2026年医院事业收入预算表（自有资金）" sheetId="16" r:id="rId2"/>
    <sheet name="附表2.2026年财政一般公共预算支出表" sheetId="18" r:id="rId3"/>
    <sheet name="附件3" sheetId="22" r:id="rId4"/>
  </sheets>
  <definedNames>
    <definedName name="_xlnm.Print_Area" localSheetId="2">附表2.2026年财政一般公共预算支出表!$A$2:$E$25</definedName>
    <definedName name="_xlnm.Print_Titles" localSheetId="1">'附表1.2026年医院事业收入预算表（自有资金）'!$1:$3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瞿晨红</author>
  </authors>
  <commentList>
    <comment ref="G3" authorId="0">
      <text>
        <r>
          <rPr>
            <sz val="9"/>
            <rFont val="宋体"/>
            <charset val="134"/>
          </rPr>
          <t xml:space="preserve">说明2023年预算金额计算依据，含标准、数量，增长率等
</t>
        </r>
      </text>
    </comment>
  </commentList>
</comments>
</file>

<file path=xl/comments2.xml><?xml version="1.0" encoding="utf-8"?>
<comments xmlns="http://schemas.openxmlformats.org/spreadsheetml/2006/main">
  <authors>
    <author>瞿晨红</author>
  </authors>
  <commentList>
    <comment ref="A13" authorId="0">
      <text>
        <r>
          <rPr>
            <sz val="9"/>
            <rFont val="宋体"/>
            <charset val="134"/>
          </rPr>
          <t>分别列明一般公共预算支出功能科目</t>
        </r>
      </text>
    </comment>
  </commentList>
</comments>
</file>

<file path=xl/sharedStrings.xml><?xml version="1.0" encoding="utf-8"?>
<sst xmlns="http://schemas.openxmlformats.org/spreadsheetml/2006/main" count="259" uniqueCount="197">
  <si>
    <t>2026年度收支预算表</t>
  </si>
  <si>
    <t>单位 ：兰州市第三人民医院</t>
  </si>
  <si>
    <t>单位：万元</t>
  </si>
  <si>
    <t>收入</t>
  </si>
  <si>
    <t>支出</t>
  </si>
  <si>
    <t>项目</t>
  </si>
  <si>
    <t xml:space="preserve">预算数	</t>
  </si>
  <si>
    <t>一、一般公共预算收入</t>
  </si>
  <si>
    <t>一、一般公共预算支出</t>
  </si>
  <si>
    <t>二、纳入预算管理的政府性基金收入</t>
  </si>
  <si>
    <t xml:space="preserve">  基本支出</t>
  </si>
  <si>
    <t>三、国有资本经营预算收入</t>
  </si>
  <si>
    <t xml:space="preserve">  项目支出</t>
  </si>
  <si>
    <t>四、事业收入</t>
  </si>
  <si>
    <t>二、事业支出</t>
  </si>
  <si>
    <t>（一）人员支出</t>
  </si>
  <si>
    <t>五、上级补助收入</t>
  </si>
  <si>
    <r>
      <rPr>
        <b/>
        <sz val="9"/>
        <color rgb="FF000000"/>
        <rFont val="Dialog"/>
        <charset val="134"/>
      </rPr>
      <t>1.</t>
    </r>
    <r>
      <rPr>
        <b/>
        <sz val="9"/>
        <color rgb="FF000000"/>
        <rFont val="宋体"/>
        <charset val="134"/>
      </rPr>
      <t>工资和福利费用</t>
    </r>
  </si>
  <si>
    <t>六、其他收入</t>
  </si>
  <si>
    <t xml:space="preserve">   工资支出（纳入工资体系的项目）</t>
  </si>
  <si>
    <t>……</t>
  </si>
  <si>
    <t xml:space="preserve">   绩效工资（不含工资项目）</t>
  </si>
  <si>
    <t xml:space="preserve">   养老、社保及公积金</t>
  </si>
  <si>
    <t xml:space="preserve">   伙食补助</t>
  </si>
  <si>
    <t xml:space="preserve">   奖金</t>
  </si>
  <si>
    <t xml:space="preserve">   其他工资和福利费用</t>
  </si>
  <si>
    <t>2.对个人和家庭补助的费用</t>
  </si>
  <si>
    <t xml:space="preserve">   奖励金</t>
  </si>
  <si>
    <t xml:space="preserve">   生活补助</t>
  </si>
  <si>
    <t xml:space="preserve">   离退休经费</t>
  </si>
  <si>
    <t xml:space="preserve">   其他对个人和家庭的补助</t>
  </si>
  <si>
    <t>（二）商品和服务支出</t>
  </si>
  <si>
    <t xml:space="preserve">   办公费</t>
  </si>
  <si>
    <t xml:space="preserve">   印刷费</t>
  </si>
  <si>
    <t xml:space="preserve">   咨询费</t>
  </si>
  <si>
    <t xml:space="preserve">   水费</t>
  </si>
  <si>
    <t xml:space="preserve">   电费</t>
  </si>
  <si>
    <t xml:space="preserve">   邮电费</t>
  </si>
  <si>
    <t xml:space="preserve">   取暖费（含天然气）</t>
  </si>
  <si>
    <t xml:space="preserve">   物业管理费</t>
  </si>
  <si>
    <t xml:space="preserve">   差旅费</t>
  </si>
  <si>
    <t xml:space="preserve">   维修(护)费</t>
  </si>
  <si>
    <t xml:space="preserve">   租赁费</t>
  </si>
  <si>
    <t xml:space="preserve">   会议费</t>
  </si>
  <si>
    <t xml:space="preserve">   培训费</t>
  </si>
  <si>
    <t xml:space="preserve">   公务接待费</t>
  </si>
  <si>
    <t xml:space="preserve">   专用材料费</t>
  </si>
  <si>
    <t xml:space="preserve">      药品费</t>
  </si>
  <si>
    <t xml:space="preserve">      卫生材料费</t>
  </si>
  <si>
    <t xml:space="preserve">      低值易耗品</t>
  </si>
  <si>
    <t xml:space="preserve">   劳务费</t>
  </si>
  <si>
    <t xml:space="preserve">   委托业务费</t>
  </si>
  <si>
    <t xml:space="preserve">   工会经费</t>
  </si>
  <si>
    <t xml:space="preserve">   福利费</t>
  </si>
  <si>
    <t xml:space="preserve">   公务用车运行维护费</t>
  </si>
  <si>
    <t xml:space="preserve">   其他交通费用</t>
  </si>
  <si>
    <t xml:space="preserve">   税金及附加费用</t>
  </si>
  <si>
    <t xml:space="preserve">   其他商品和服务支出</t>
  </si>
  <si>
    <t>（三）固定资产折旧费</t>
  </si>
  <si>
    <t>（四）无形资产摊销费</t>
  </si>
  <si>
    <t>（五）计提专用基金</t>
  </si>
  <si>
    <t>（六）其他费用</t>
  </si>
  <si>
    <t>（七）院长基金</t>
  </si>
  <si>
    <t>本年收入合计</t>
  </si>
  <si>
    <t>本年支出合计</t>
  </si>
  <si>
    <t>上年结转</t>
  </si>
  <si>
    <t>结转下年</t>
  </si>
  <si>
    <t>上年结余</t>
  </si>
  <si>
    <t>收入总计</t>
  </si>
  <si>
    <t>支出总计</t>
  </si>
  <si>
    <t>院长：           分管院长：             财务：               审计：             制表：</t>
  </si>
  <si>
    <t>2026年医院自有资金预算汇总表</t>
  </si>
  <si>
    <t>项  目</t>
  </si>
  <si>
    <t>2023年</t>
  </si>
  <si>
    <t>2024年</t>
  </si>
  <si>
    <t>2025年</t>
  </si>
  <si>
    <t>近三年平均数</t>
  </si>
  <si>
    <t>2026年预算数</t>
  </si>
  <si>
    <t>预算依据</t>
  </si>
  <si>
    <t>一、本期预算收入合计</t>
  </si>
  <si>
    <t>（一）事业收入</t>
  </si>
  <si>
    <t xml:space="preserve">  其中：医疗收入</t>
  </si>
  <si>
    <t xml:space="preserve">        科教收入</t>
  </si>
  <si>
    <t>（二）其他收入</t>
  </si>
  <si>
    <t>二、本期预算支出合计</t>
  </si>
  <si>
    <t>根据2025年12月工资，预计2026年全年自筹人员经费</t>
  </si>
  <si>
    <t>依据各科室上报汇总审核</t>
  </si>
  <si>
    <t>根据历史数据及2026年医院发展目标每月约1.67万元*12月=20万元</t>
  </si>
  <si>
    <t>每月6.6万元*12月=80万元</t>
  </si>
  <si>
    <t>1.电话费；2.邮寄费：。</t>
  </si>
  <si>
    <t>根据历史数据及2026年医院发展目标采暖季145万元</t>
  </si>
  <si>
    <t>保安费44.1万元</t>
  </si>
  <si>
    <t>监控视频维保费、消防物联网维保费、HIS系统维保费、检验科新风系统年保养等</t>
  </si>
  <si>
    <t>根据2026年医院培训计划</t>
  </si>
  <si>
    <t>根据历史数据及2026年医院发展目标每月余约270.59万元*12月=3247.13万元</t>
  </si>
  <si>
    <t>结     余</t>
  </si>
  <si>
    <t>院长：                      分管院长：                      财务：                      审计：                   制表：</t>
  </si>
  <si>
    <t>一般公共预算支出情况表</t>
  </si>
  <si>
    <t>功能科目</t>
  </si>
  <si>
    <t>一般公共预算支出</t>
  </si>
  <si>
    <t>科目编码</t>
  </si>
  <si>
    <t>科目名称</t>
  </si>
  <si>
    <t>合计</t>
  </si>
  <si>
    <r>
      <rPr>
        <sz val="10"/>
        <color indexed="8"/>
        <rFont val="宋体"/>
        <charset val="134"/>
      </rPr>
      <t>基本支出</t>
    </r>
    <r>
      <rPr>
        <sz val="10"/>
        <color indexed="8"/>
        <rFont val="Arial"/>
        <charset val="134"/>
      </rPr>
      <t xml:space="preserve">	</t>
    </r>
  </si>
  <si>
    <t>项目支出</t>
  </si>
  <si>
    <t>208</t>
  </si>
  <si>
    <t>社会保障和就业支出</t>
  </si>
  <si>
    <t xml:space="preserve">    20805</t>
  </si>
  <si>
    <t>行政事业单位养老支出</t>
  </si>
  <si>
    <t xml:space="preserve">        2080502</t>
  </si>
  <si>
    <t>事业单位离退休</t>
  </si>
  <si>
    <t xml:space="preserve">        2080505</t>
  </si>
  <si>
    <t>机关事业单位基本养老保险缴费支出</t>
  </si>
  <si>
    <t xml:space="preserve">        2080506</t>
  </si>
  <si>
    <t>机关事业单位职业年金缴费支出</t>
  </si>
  <si>
    <t>210</t>
  </si>
  <si>
    <t>卫生健康支出</t>
  </si>
  <si>
    <t>公立医院</t>
  </si>
  <si>
    <t>2100205</t>
  </si>
  <si>
    <t>精神病医院</t>
  </si>
  <si>
    <t>221</t>
  </si>
  <si>
    <t>住房保障支出</t>
  </si>
  <si>
    <t xml:space="preserve">    22102</t>
  </si>
  <si>
    <t>住房改革支出</t>
  </si>
  <si>
    <t xml:space="preserve">        2210201</t>
  </si>
  <si>
    <t>住房公积金</t>
  </si>
  <si>
    <t>基本支出明细：床位补贴843.6万；基础性绩效预计740.18万元；</t>
  </si>
  <si>
    <t>项目支出明细：：政策性补亏52.93万、肇事肇祸及强制医疗补助400万</t>
  </si>
  <si>
    <t>医院全面预算绩效目标表</t>
  </si>
  <si>
    <t>（2026年度）</t>
  </si>
  <si>
    <t>项目名称</t>
  </si>
  <si>
    <t>公立医院全面预算</t>
  </si>
  <si>
    <t>市级主管部门</t>
  </si>
  <si>
    <t>市卫健委</t>
  </si>
  <si>
    <t>资金
情况
（万元）</t>
  </si>
  <si>
    <t>年度资金总额：</t>
  </si>
  <si>
    <t>财政拨款：</t>
  </si>
  <si>
    <t>非财政拨款：</t>
  </si>
  <si>
    <t>总
体
绩
效
目
标</t>
  </si>
  <si>
    <t>以公益性为导向，聚焦精神卫生服务核心职能，优化预算资源配置，严控医疗成本，提升医疗服务质量与效率。保障严重精神障碍患者救治救助、心理援助等公共卫生任务落实，加强学科建设与人才培养，实现医疗、教学、科研、预防协同发展，提升患者、医务人员及相关部门满意度，推动医院高质量、可持续发展，圆满完成2026年度各项工作任务，确保预算资金规范、高效使用。</t>
  </si>
  <si>
    <t>绩
效
指
标</t>
  </si>
  <si>
    <t>一级
指标</t>
  </si>
  <si>
    <t>二级指标</t>
  </si>
  <si>
    <t>三级指标</t>
  </si>
  <si>
    <t>指标值</t>
  </si>
  <si>
    <t>指标值说明</t>
  </si>
  <si>
    <t>产
出
指
标</t>
  </si>
  <si>
    <t>数量指标</t>
  </si>
  <si>
    <t xml:space="preserve"> 年门诊服务人次</t>
  </si>
  <si>
    <t>≥90000人次</t>
  </si>
  <si>
    <t>年住院服务人次</t>
  </si>
  <si>
    <t>≥3550人次</t>
  </si>
  <si>
    <t xml:space="preserve"> 心理援助热线服务人次</t>
  </si>
  <si>
    <t>≥6000人次</t>
  </si>
  <si>
    <t>质量指标</t>
  </si>
  <si>
    <t>住院病历甲级率</t>
  </si>
  <si>
    <t>≥95%</t>
  </si>
  <si>
    <t xml:space="preserve"> 护理记录合格率</t>
  </si>
  <si>
    <t>医保支付合规率</t>
  </si>
  <si>
    <t>入院诊断与出院诊断符合率</t>
  </si>
  <si>
    <t>≥98%</t>
  </si>
  <si>
    <t>时效指标</t>
  </si>
  <si>
    <t>预算执行率</t>
  </si>
  <si>
    <t xml:space="preserve"> 出院患者平均住院日</t>
  </si>
  <si>
    <t>≤65天</t>
  </si>
  <si>
    <t>肇事肇祸患者救治及时率</t>
  </si>
  <si>
    <t>成本指标</t>
  </si>
  <si>
    <t>人员经费占总支出比例</t>
  </si>
  <si>
    <t>≤60%</t>
  </si>
  <si>
    <t>门诊患者次均费用</t>
  </si>
  <si>
    <t>≤300元</t>
  </si>
  <si>
    <t>住院患者次均费用</t>
  </si>
  <si>
    <t>≤2.8万元</t>
  </si>
  <si>
    <t>效
益
指
标</t>
  </si>
  <si>
    <t>经济效益
指标</t>
  </si>
  <si>
    <t>医疗服务收入增长率</t>
  </si>
  <si>
    <t>≤5%</t>
  </si>
  <si>
    <t xml:space="preserve"> 收支平衡率</t>
  </si>
  <si>
    <t>社会效益
指标</t>
  </si>
  <si>
    <t>严重精神障碍患者报告患病率</t>
  </si>
  <si>
    <t>≥3.6‰</t>
  </si>
  <si>
    <t>肇事肇祸风险</t>
  </si>
  <si>
    <t>降低</t>
  </si>
  <si>
    <t>生态效益
指标</t>
  </si>
  <si>
    <t>医疗废物处置合规率</t>
  </si>
  <si>
    <t>污水处理达标率</t>
  </si>
  <si>
    <t>可持续影响指标</t>
  </si>
  <si>
    <t>重点专科/学科建设达标率</t>
  </si>
  <si>
    <t>人才培养计划完成率</t>
  </si>
  <si>
    <t>科研立项/论文发表数量</t>
  </si>
  <si>
    <t>≥10</t>
  </si>
  <si>
    <t>满意度指标</t>
  </si>
  <si>
    <t>服务对象
满意度指标</t>
  </si>
  <si>
    <t>住院患者满意度</t>
  </si>
  <si>
    <t>≥90%</t>
  </si>
  <si>
    <t>门诊患者满意度</t>
  </si>
  <si>
    <t>职工满意度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</si>
</sst>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.00"/>
    <numFmt numFmtId="178" formatCode="#"/>
    <numFmt numFmtId="179" formatCode="#,##0.00_ "/>
    <numFmt numFmtId="180" formatCode="#,##0.00_ ;;"/>
  </numFmts>
  <fonts count="5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sz val="12"/>
      <name val="仿宋_GB2312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indexed="8"/>
      <name val="Dialog"/>
      <charset val="134"/>
    </font>
    <font>
      <sz val="18"/>
      <color indexed="8"/>
      <name val="Dialog"/>
      <charset val="134"/>
    </font>
    <font>
      <sz val="10"/>
      <color theme="1"/>
      <name val="方正小标宋简体"/>
      <charset val="134"/>
    </font>
    <font>
      <sz val="10"/>
      <color indexed="8"/>
      <name val="宋体"/>
      <charset val="134"/>
    </font>
    <font>
      <sz val="10"/>
      <color indexed="8"/>
      <name val="Dialog"/>
      <charset val="134"/>
    </font>
    <font>
      <b/>
      <sz val="10"/>
      <color indexed="8"/>
      <name val="宋体"/>
      <charset val="134"/>
    </font>
    <font>
      <b/>
      <sz val="10"/>
      <color indexed="8"/>
      <name val="Dialog"/>
      <charset val="134"/>
    </font>
    <font>
      <b/>
      <sz val="12"/>
      <color indexed="8"/>
      <name val="Dialog"/>
      <charset val="134"/>
    </font>
    <font>
      <sz val="10"/>
      <color rgb="FF000000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9"/>
      <color indexed="8"/>
      <name val="Dialog"/>
      <charset val="134"/>
    </font>
    <font>
      <b/>
      <sz val="9"/>
      <color indexed="8"/>
      <name val="宋体"/>
      <charset val="134"/>
    </font>
    <font>
      <b/>
      <sz val="9"/>
      <color rgb="FF000000"/>
      <name val="Dialog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9"/>
      <color indexed="8"/>
      <name val="Dialog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0"/>
      <color indexed="8"/>
      <name val="Arial"/>
      <charset val="134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7" borderId="14" applyNumberFormat="0" applyAlignment="0" applyProtection="0">
      <alignment vertical="center"/>
    </xf>
    <xf numFmtId="0" fontId="39" fillId="8" borderId="15" applyNumberFormat="0" applyAlignment="0" applyProtection="0">
      <alignment vertical="center"/>
    </xf>
    <xf numFmtId="0" fontId="40" fillId="8" borderId="14" applyNumberFormat="0" applyAlignment="0" applyProtection="0">
      <alignment vertical="center"/>
    </xf>
    <xf numFmtId="0" fontId="41" fillId="9" borderId="16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</cellStyleXfs>
  <cellXfs count="116">
    <xf numFmtId="0" fontId="0" fillId="0" borderId="0" xfId="0">
      <alignment vertical="center"/>
    </xf>
    <xf numFmtId="0" fontId="1" fillId="0" borderId="0" xfId="49" applyFont="1" applyFill="1" applyBorder="1" applyAlignment="1">
      <alignment vertical="center" wrapText="1"/>
    </xf>
    <xf numFmtId="0" fontId="1" fillId="0" borderId="0" xfId="49" applyFont="1" applyFill="1" applyBorder="1" applyAlignment="1">
      <alignment horizontal="center" vertical="center" wrapText="1"/>
    </xf>
    <xf numFmtId="0" fontId="1" fillId="0" borderId="0" xfId="49" applyFont="1" applyFill="1" applyBorder="1" applyAlignment="1">
      <alignment horizontal="left" vertical="center" wrapText="1"/>
    </xf>
    <xf numFmtId="0" fontId="2" fillId="0" borderId="0" xfId="49" applyFont="1" applyFill="1" applyBorder="1" applyAlignment="1">
      <alignment horizontal="center" vertical="center" wrapText="1"/>
    </xf>
    <xf numFmtId="0" fontId="3" fillId="0" borderId="0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vertical="center" wrapText="1"/>
    </xf>
    <xf numFmtId="0" fontId="3" fillId="0" borderId="4" xfId="49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left" vertical="center" wrapText="1"/>
    </xf>
    <xf numFmtId="0" fontId="3" fillId="0" borderId="1" xfId="49" applyFont="1" applyFill="1" applyBorder="1" applyAlignment="1">
      <alignment vertical="center" wrapText="1"/>
    </xf>
    <xf numFmtId="9" fontId="3" fillId="0" borderId="1" xfId="49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/>
    </xf>
    <xf numFmtId="0" fontId="3" fillId="0" borderId="3" xfId="49" applyFont="1" applyFill="1" applyBorder="1" applyAlignment="1">
      <alignment horizontal="center" vertical="center"/>
    </xf>
    <xf numFmtId="0" fontId="3" fillId="0" borderId="4" xfId="49" applyFont="1" applyFill="1" applyBorder="1" applyAlignment="1">
      <alignment horizontal="center" vertical="center"/>
    </xf>
    <xf numFmtId="49" fontId="4" fillId="0" borderId="1" xfId="5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/>
    <xf numFmtId="0" fontId="6" fillId="0" borderId="0" xfId="0" applyFont="1" applyAlignment="1"/>
    <xf numFmtId="0" fontId="0" fillId="0" borderId="0" xfId="0" applyAlignment="1"/>
    <xf numFmtId="0" fontId="7" fillId="0" borderId="0" xfId="0" applyFont="1" applyBorder="1" applyAlignment="1">
      <alignment horizontal="left" vertical="center"/>
    </xf>
    <xf numFmtId="49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/>
    </xf>
    <xf numFmtId="49" fontId="11" fillId="0" borderId="5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center" vertical="center"/>
    </xf>
    <xf numFmtId="49" fontId="12" fillId="0" borderId="5" xfId="0" applyNumberFormat="1" applyFont="1" applyBorder="1" applyAlignment="1">
      <alignment horizontal="right" vertical="center"/>
    </xf>
    <xf numFmtId="49" fontId="13" fillId="0" borderId="5" xfId="0" applyNumberFormat="1" applyFont="1" applyBorder="1" applyAlignment="1">
      <alignment horizontal="right" vertical="center"/>
    </xf>
    <xf numFmtId="177" fontId="11" fillId="0" borderId="5" xfId="0" applyNumberFormat="1" applyFont="1" applyBorder="1" applyAlignment="1">
      <alignment horizontal="right" vertical="center"/>
    </xf>
    <xf numFmtId="0" fontId="14" fillId="0" borderId="6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49" fontId="13" fillId="0" borderId="5" xfId="0" applyNumberFormat="1" applyFont="1" applyBorder="1" applyAlignment="1">
      <alignment horizontal="left" vertical="center" shrinkToFit="1"/>
    </xf>
    <xf numFmtId="49" fontId="12" fillId="0" borderId="5" xfId="0" applyNumberFormat="1" applyFont="1" applyBorder="1" applyAlignment="1">
      <alignment horizontal="left" vertical="center" shrinkToFit="1"/>
    </xf>
    <xf numFmtId="4" fontId="11" fillId="0" borderId="5" xfId="0" applyNumberFormat="1" applyFont="1" applyBorder="1" applyAlignment="1">
      <alignment horizontal="right" vertical="center"/>
    </xf>
    <xf numFmtId="0" fontId="7" fillId="0" borderId="6" xfId="0" applyFont="1" applyBorder="1" applyAlignment="1">
      <alignment horizontal="left" vertical="center"/>
    </xf>
    <xf numFmtId="49" fontId="11" fillId="0" borderId="5" xfId="0" applyNumberFormat="1" applyFont="1" applyBorder="1" applyAlignment="1">
      <alignment horizontal="left" vertical="center"/>
    </xf>
    <xf numFmtId="49" fontId="10" fillId="0" borderId="5" xfId="0" applyNumberFormat="1" applyFont="1" applyBorder="1" applyAlignment="1">
      <alignment horizontal="left" vertical="center"/>
    </xf>
    <xf numFmtId="176" fontId="11" fillId="0" borderId="5" xfId="0" applyNumberFormat="1" applyFont="1" applyBorder="1" applyAlignment="1">
      <alignment horizontal="right" vertical="center"/>
    </xf>
    <xf numFmtId="49" fontId="15" fillId="0" borderId="5" xfId="0" applyNumberFormat="1" applyFont="1" applyBorder="1" applyAlignment="1">
      <alignment horizontal="left" vertical="center" shrinkToFit="1"/>
    </xf>
    <xf numFmtId="0" fontId="16" fillId="0" borderId="6" xfId="0" applyFont="1" applyBorder="1" applyAlignment="1">
      <alignment horizontal="left" vertical="center"/>
    </xf>
    <xf numFmtId="1" fontId="11" fillId="0" borderId="5" xfId="0" applyNumberFormat="1" applyFont="1" applyBorder="1" applyAlignment="1">
      <alignment horizontal="right" vertical="center"/>
    </xf>
    <xf numFmtId="178" fontId="11" fillId="0" borderId="5" xfId="0" applyNumberFormat="1" applyFont="1" applyBorder="1" applyAlignment="1">
      <alignment horizontal="right" vertical="center"/>
    </xf>
    <xf numFmtId="0" fontId="6" fillId="3" borderId="0" xfId="0" applyFont="1" applyFill="1" applyAlignment="1"/>
    <xf numFmtId="0" fontId="6" fillId="0" borderId="0" xfId="0" applyFont="1" applyAlignment="1">
      <alignment horizontal="center" vertical="center"/>
    </xf>
    <xf numFmtId="0" fontId="0" fillId="0" borderId="0" xfId="0" applyBorder="1" applyAlignment="1"/>
    <xf numFmtId="0" fontId="0" fillId="0" borderId="0" xfId="0" applyAlignment="1">
      <alignment horizontal="left" vertical="center"/>
    </xf>
    <xf numFmtId="0" fontId="0" fillId="0" borderId="0" xfId="0" applyFill="1" applyAlignment="1"/>
    <xf numFmtId="0" fontId="0" fillId="0" borderId="0" xfId="0" applyAlignment="1">
      <alignment horizontal="center"/>
    </xf>
    <xf numFmtId="0" fontId="17" fillId="0" borderId="0" xfId="0" applyFont="1" applyAlignment="1"/>
    <xf numFmtId="0" fontId="1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19" fillId="3" borderId="1" xfId="0" applyNumberFormat="1" applyFont="1" applyFill="1" applyBorder="1" applyAlignment="1" applyProtection="1">
      <alignment horizontal="center" vertical="center"/>
    </xf>
    <xf numFmtId="0" fontId="12" fillId="0" borderId="7" xfId="0" applyNumberFormat="1" applyFont="1" applyFill="1" applyBorder="1" applyAlignment="1" applyProtection="1">
      <alignment horizontal="left" vertical="center" wrapText="1"/>
    </xf>
    <xf numFmtId="176" fontId="12" fillId="4" borderId="1" xfId="0" applyNumberFormat="1" applyFont="1" applyFill="1" applyBorder="1" applyAlignment="1" applyProtection="1">
      <alignment horizontal="center" vertical="center"/>
    </xf>
    <xf numFmtId="0" fontId="19" fillId="0" borderId="7" xfId="0" applyNumberFormat="1" applyFont="1" applyFill="1" applyBorder="1" applyAlignment="1" applyProtection="1">
      <alignment horizontal="center" vertical="center"/>
    </xf>
    <xf numFmtId="0" fontId="19" fillId="4" borderId="1" xfId="0" applyNumberFormat="1" applyFont="1" applyFill="1" applyBorder="1" applyAlignment="1" applyProtection="1">
      <alignment horizontal="left" vertical="center" wrapText="1"/>
    </xf>
    <xf numFmtId="0" fontId="20" fillId="0" borderId="1" xfId="0" applyFont="1" applyBorder="1" applyAlignment="1">
      <alignment vertical="center" wrapText="1"/>
    </xf>
    <xf numFmtId="0" fontId="21" fillId="0" borderId="1" xfId="0" applyFont="1" applyFill="1" applyBorder="1" applyAlignment="1">
      <alignment horizontal="justify" vertical="center" wrapText="1"/>
    </xf>
    <xf numFmtId="176" fontId="12" fillId="0" borderId="1" xfId="0" applyNumberFormat="1" applyFont="1" applyFill="1" applyBorder="1" applyAlignment="1" applyProtection="1">
      <alignment horizontal="center" vertical="center"/>
    </xf>
    <xf numFmtId="4" fontId="22" fillId="0" borderId="5" xfId="0" applyNumberFormat="1" applyFont="1" applyBorder="1" applyAlignment="1">
      <alignment horizontal="center" vertical="center"/>
    </xf>
    <xf numFmtId="176" fontId="12" fillId="3" borderId="1" xfId="0" applyNumberFormat="1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>
      <alignment horizontal="justify" vertical="center" wrapText="1"/>
    </xf>
    <xf numFmtId="49" fontId="23" fillId="0" borderId="8" xfId="0" applyNumberFormat="1" applyFont="1" applyBorder="1" applyAlignment="1">
      <alignment horizontal="left" vertical="center"/>
    </xf>
    <xf numFmtId="179" fontId="12" fillId="4" borderId="9" xfId="0" applyNumberFormat="1" applyFont="1" applyFill="1" applyBorder="1" applyAlignment="1" applyProtection="1">
      <alignment horizontal="center" vertical="center"/>
    </xf>
    <xf numFmtId="0" fontId="20" fillId="0" borderId="9" xfId="0" applyFont="1" applyBorder="1" applyAlignment="1">
      <alignment vertical="center" wrapText="1"/>
    </xf>
    <xf numFmtId="49" fontId="23" fillId="0" borderId="5" xfId="0" applyNumberFormat="1" applyFont="1" applyBorder="1" applyAlignment="1">
      <alignment horizontal="left" vertical="center"/>
    </xf>
    <xf numFmtId="49" fontId="24" fillId="0" borderId="5" xfId="0" applyNumberFormat="1" applyFont="1" applyBorder="1" applyAlignment="1">
      <alignment horizontal="left" vertical="center"/>
    </xf>
    <xf numFmtId="0" fontId="21" fillId="0" borderId="1" xfId="0" applyNumberFormat="1" applyFont="1" applyFill="1" applyBorder="1" applyAlignment="1" applyProtection="1">
      <alignment horizontal="left" vertical="center" wrapText="1"/>
    </xf>
    <xf numFmtId="179" fontId="10" fillId="0" borderId="1" xfId="0" applyNumberFormat="1" applyFont="1" applyFill="1" applyBorder="1" applyAlignment="1" applyProtection="1">
      <alignment horizontal="center" vertical="center"/>
    </xf>
    <xf numFmtId="179" fontId="10" fillId="0" borderId="1" xfId="0" applyNumberFormat="1" applyFont="1" applyFill="1" applyBorder="1" applyAlignment="1" applyProtection="1">
      <alignment horizontal="right" vertical="center"/>
    </xf>
    <xf numFmtId="179" fontId="21" fillId="3" borderId="1" xfId="0" applyNumberFormat="1" applyFont="1" applyFill="1" applyBorder="1" applyAlignment="1" applyProtection="1">
      <alignment horizontal="center" vertical="center"/>
    </xf>
    <xf numFmtId="0" fontId="21" fillId="5" borderId="1" xfId="0" applyNumberFormat="1" applyFont="1" applyFill="1" applyBorder="1" applyAlignment="1" applyProtection="1">
      <alignment horizontal="left" vertical="center" wrapText="1"/>
    </xf>
    <xf numFmtId="180" fontId="21" fillId="0" borderId="1" xfId="0" applyNumberFormat="1" applyFont="1" applyFill="1" applyBorder="1" applyAlignment="1" applyProtection="1">
      <alignment horizontal="right" vertical="center"/>
    </xf>
    <xf numFmtId="0" fontId="19" fillId="0" borderId="1" xfId="0" applyNumberFormat="1" applyFont="1" applyFill="1" applyBorder="1" applyAlignment="1" applyProtection="1">
      <alignment horizontal="left" vertical="center" wrapText="1"/>
    </xf>
    <xf numFmtId="179" fontId="21" fillId="0" borderId="1" xfId="0" applyNumberFormat="1" applyFont="1" applyFill="1" applyBorder="1" applyAlignment="1" applyProtection="1">
      <alignment horizontal="center" vertical="center"/>
    </xf>
    <xf numFmtId="179" fontId="10" fillId="3" borderId="1" xfId="0" applyNumberFormat="1" applyFont="1" applyFill="1" applyBorder="1" applyAlignment="1" applyProtection="1">
      <alignment horizontal="center" vertical="center"/>
    </xf>
    <xf numFmtId="0" fontId="19" fillId="0" borderId="1" xfId="0" applyNumberFormat="1" applyFont="1" applyFill="1" applyBorder="1" applyAlignment="1" applyProtection="1">
      <alignment vertical="center" wrapText="1"/>
    </xf>
    <xf numFmtId="0" fontId="6" fillId="0" borderId="10" xfId="0" applyFont="1" applyBorder="1">
      <alignment vertical="center"/>
    </xf>
    <xf numFmtId="179" fontId="20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20" fillId="0" borderId="1" xfId="49" applyFont="1" applyBorder="1" applyAlignment="1">
      <alignment vertical="center" wrapText="1"/>
    </xf>
    <xf numFmtId="0" fontId="25" fillId="0" borderId="5" xfId="0" applyFont="1" applyBorder="1" applyAlignment="1">
      <alignment horizontal="left" vertical="center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0" fontId="0" fillId="0" borderId="0" xfId="0" applyFill="1" applyAlignment="1">
      <alignment horizontal="center"/>
    </xf>
    <xf numFmtId="0" fontId="27" fillId="0" borderId="0" xfId="0" applyFont="1" applyAlignment="1"/>
    <xf numFmtId="0" fontId="20" fillId="0" borderId="0" xfId="0" applyFont="1" applyAlignment="1"/>
    <xf numFmtId="49" fontId="28" fillId="0" borderId="0" xfId="0" applyNumberFormat="1" applyFont="1" applyBorder="1" applyAlignment="1">
      <alignment horizontal="center" vertical="center"/>
    </xf>
    <xf numFmtId="49" fontId="22" fillId="0" borderId="5" xfId="0" applyNumberFormat="1" applyFont="1" applyBorder="1" applyAlignment="1">
      <alignment horizontal="center" vertical="center"/>
    </xf>
    <xf numFmtId="4" fontId="22" fillId="0" borderId="5" xfId="0" applyNumberFormat="1" applyFont="1" applyBorder="1" applyAlignment="1">
      <alignment horizontal="right" vertical="center"/>
    </xf>
    <xf numFmtId="4" fontId="29" fillId="0" borderId="5" xfId="0" applyNumberFormat="1" applyFont="1" applyBorder="1" applyAlignment="1">
      <alignment horizontal="right" vertical="center"/>
    </xf>
    <xf numFmtId="49" fontId="29" fillId="0" borderId="5" xfId="0" applyNumberFormat="1" applyFont="1" applyBorder="1" applyAlignment="1">
      <alignment horizontal="left" vertical="center"/>
    </xf>
    <xf numFmtId="0" fontId="23" fillId="0" borderId="5" xfId="0" applyFont="1" applyBorder="1" applyAlignment="1">
      <alignment horizontal="left" vertical="center"/>
    </xf>
    <xf numFmtId="0" fontId="22" fillId="0" borderId="5" xfId="0" applyFont="1" applyBorder="1" applyAlignment="1">
      <alignment horizontal="right" vertical="center"/>
    </xf>
    <xf numFmtId="0" fontId="29" fillId="0" borderId="5" xfId="0" applyFont="1" applyBorder="1" applyAlignment="1">
      <alignment horizontal="left" vertical="center"/>
    </xf>
    <xf numFmtId="0" fontId="22" fillId="0" borderId="5" xfId="0" applyFont="1" applyBorder="1" applyAlignment="1">
      <alignment horizontal="left" vertical="center"/>
    </xf>
    <xf numFmtId="0" fontId="29" fillId="0" borderId="5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176" fontId="29" fillId="0" borderId="5" xfId="0" applyNumberFormat="1" applyFont="1" applyBorder="1" applyAlignment="1">
      <alignment horizontal="right" vertical="center"/>
    </xf>
    <xf numFmtId="0" fontId="29" fillId="0" borderId="5" xfId="0" applyFont="1" applyBorder="1" applyAlignment="1">
      <alignment horizontal="right" vertical="center"/>
    </xf>
    <xf numFmtId="49" fontId="29" fillId="0" borderId="5" xfId="0" applyNumberFormat="1" applyFont="1" applyBorder="1" applyAlignment="1">
      <alignment horizontal="center" vertical="center"/>
    </xf>
    <xf numFmtId="179" fontId="29" fillId="0" borderId="5" xfId="0" applyNumberFormat="1" applyFont="1" applyBorder="1" applyAlignment="1">
      <alignment horizontal="right" vertical="center"/>
    </xf>
    <xf numFmtId="49" fontId="22" fillId="0" borderId="5" xfId="0" applyNumberFormat="1" applyFont="1" applyBorder="1" applyAlignment="1">
      <alignment horizontal="left" vertical="center"/>
    </xf>
    <xf numFmtId="176" fontId="22" fillId="0" borderId="5" xfId="0" applyNumberFormat="1" applyFont="1" applyBorder="1" applyAlignment="1">
      <alignment horizontal="right" vertical="center"/>
    </xf>
    <xf numFmtId="0" fontId="6" fillId="0" borderId="0" xfId="0" applyFont="1" applyAlignment="1">
      <alignment horizontal="left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D59"/>
  <sheetViews>
    <sheetView workbookViewId="0">
      <selection activeCell="E8" sqref="E8"/>
    </sheetView>
  </sheetViews>
  <sheetFormatPr defaultColWidth="9" defaultRowHeight="11.25" outlineLevelCol="3"/>
  <cols>
    <col min="1" max="1" width="26.375" style="97" customWidth="1"/>
    <col min="2" max="2" width="15.75" style="97" customWidth="1"/>
    <col min="3" max="3" width="29" style="97" customWidth="1"/>
    <col min="4" max="4" width="17.125" style="97" customWidth="1"/>
    <col min="5" max="240" width="9" style="97"/>
    <col min="241" max="241" width="31" style="97" customWidth="1"/>
    <col min="242" max="242" width="30.25" style="97" customWidth="1"/>
    <col min="243" max="243" width="31.875" style="97" customWidth="1"/>
    <col min="244" max="244" width="38.375" style="97" customWidth="1"/>
    <col min="245" max="250" width="12" style="97" customWidth="1"/>
    <col min="251" max="496" width="9" style="97"/>
    <col min="497" max="497" width="31" style="97" customWidth="1"/>
    <col min="498" max="498" width="30.25" style="97" customWidth="1"/>
    <col min="499" max="499" width="31.875" style="97" customWidth="1"/>
    <col min="500" max="500" width="38.375" style="97" customWidth="1"/>
    <col min="501" max="506" width="12" style="97" customWidth="1"/>
    <col min="507" max="752" width="9" style="97"/>
    <col min="753" max="753" width="31" style="97" customWidth="1"/>
    <col min="754" max="754" width="30.25" style="97" customWidth="1"/>
    <col min="755" max="755" width="31.875" style="97" customWidth="1"/>
    <col min="756" max="756" width="38.375" style="97" customWidth="1"/>
    <col min="757" max="762" width="12" style="97" customWidth="1"/>
    <col min="763" max="1008" width="9" style="97"/>
    <col min="1009" max="1009" width="31" style="97" customWidth="1"/>
    <col min="1010" max="1010" width="30.25" style="97" customWidth="1"/>
    <col min="1011" max="1011" width="31.875" style="97" customWidth="1"/>
    <col min="1012" max="1012" width="38.375" style="97" customWidth="1"/>
    <col min="1013" max="1018" width="12" style="97" customWidth="1"/>
    <col min="1019" max="1264" width="9" style="97"/>
    <col min="1265" max="1265" width="31" style="97" customWidth="1"/>
    <col min="1266" max="1266" width="30.25" style="97" customWidth="1"/>
    <col min="1267" max="1267" width="31.875" style="97" customWidth="1"/>
    <col min="1268" max="1268" width="38.375" style="97" customWidth="1"/>
    <col min="1269" max="1274" width="12" style="97" customWidth="1"/>
    <col min="1275" max="1520" width="9" style="97"/>
    <col min="1521" max="1521" width="31" style="97" customWidth="1"/>
    <col min="1522" max="1522" width="30.25" style="97" customWidth="1"/>
    <col min="1523" max="1523" width="31.875" style="97" customWidth="1"/>
    <col min="1524" max="1524" width="38.375" style="97" customWidth="1"/>
    <col min="1525" max="1530" width="12" style="97" customWidth="1"/>
    <col min="1531" max="1776" width="9" style="97"/>
    <col min="1777" max="1777" width="31" style="97" customWidth="1"/>
    <col min="1778" max="1778" width="30.25" style="97" customWidth="1"/>
    <col min="1779" max="1779" width="31.875" style="97" customWidth="1"/>
    <col min="1780" max="1780" width="38.375" style="97" customWidth="1"/>
    <col min="1781" max="1786" width="12" style="97" customWidth="1"/>
    <col min="1787" max="2032" width="9" style="97"/>
    <col min="2033" max="2033" width="31" style="97" customWidth="1"/>
    <col min="2034" max="2034" width="30.25" style="97" customWidth="1"/>
    <col min="2035" max="2035" width="31.875" style="97" customWidth="1"/>
    <col min="2036" max="2036" width="38.375" style="97" customWidth="1"/>
    <col min="2037" max="2042" width="12" style="97" customWidth="1"/>
    <col min="2043" max="2288" width="9" style="97"/>
    <col min="2289" max="2289" width="31" style="97" customWidth="1"/>
    <col min="2290" max="2290" width="30.25" style="97" customWidth="1"/>
    <col min="2291" max="2291" width="31.875" style="97" customWidth="1"/>
    <col min="2292" max="2292" width="38.375" style="97" customWidth="1"/>
    <col min="2293" max="2298" width="12" style="97" customWidth="1"/>
    <col min="2299" max="2544" width="9" style="97"/>
    <col min="2545" max="2545" width="31" style="97" customWidth="1"/>
    <col min="2546" max="2546" width="30.25" style="97" customWidth="1"/>
    <col min="2547" max="2547" width="31.875" style="97" customWidth="1"/>
    <col min="2548" max="2548" width="38.375" style="97" customWidth="1"/>
    <col min="2549" max="2554" width="12" style="97" customWidth="1"/>
    <col min="2555" max="2800" width="9" style="97"/>
    <col min="2801" max="2801" width="31" style="97" customWidth="1"/>
    <col min="2802" max="2802" width="30.25" style="97" customWidth="1"/>
    <col min="2803" max="2803" width="31.875" style="97" customWidth="1"/>
    <col min="2804" max="2804" width="38.375" style="97" customWidth="1"/>
    <col min="2805" max="2810" width="12" style="97" customWidth="1"/>
    <col min="2811" max="3056" width="9" style="97"/>
    <col min="3057" max="3057" width="31" style="97" customWidth="1"/>
    <col min="3058" max="3058" width="30.25" style="97" customWidth="1"/>
    <col min="3059" max="3059" width="31.875" style="97" customWidth="1"/>
    <col min="3060" max="3060" width="38.375" style="97" customWidth="1"/>
    <col min="3061" max="3066" width="12" style="97" customWidth="1"/>
    <col min="3067" max="3312" width="9" style="97"/>
    <col min="3313" max="3313" width="31" style="97" customWidth="1"/>
    <col min="3314" max="3314" width="30.25" style="97" customWidth="1"/>
    <col min="3315" max="3315" width="31.875" style="97" customWidth="1"/>
    <col min="3316" max="3316" width="38.375" style="97" customWidth="1"/>
    <col min="3317" max="3322" width="12" style="97" customWidth="1"/>
    <col min="3323" max="3568" width="9" style="97"/>
    <col min="3569" max="3569" width="31" style="97" customWidth="1"/>
    <col min="3570" max="3570" width="30.25" style="97" customWidth="1"/>
    <col min="3571" max="3571" width="31.875" style="97" customWidth="1"/>
    <col min="3572" max="3572" width="38.375" style="97" customWidth="1"/>
    <col min="3573" max="3578" width="12" style="97" customWidth="1"/>
    <col min="3579" max="3824" width="9" style="97"/>
    <col min="3825" max="3825" width="31" style="97" customWidth="1"/>
    <col min="3826" max="3826" width="30.25" style="97" customWidth="1"/>
    <col min="3827" max="3827" width="31.875" style="97" customWidth="1"/>
    <col min="3828" max="3828" width="38.375" style="97" customWidth="1"/>
    <col min="3829" max="3834" width="12" style="97" customWidth="1"/>
    <col min="3835" max="4080" width="9" style="97"/>
    <col min="4081" max="4081" width="31" style="97" customWidth="1"/>
    <col min="4082" max="4082" width="30.25" style="97" customWidth="1"/>
    <col min="4083" max="4083" width="31.875" style="97" customWidth="1"/>
    <col min="4084" max="4084" width="38.375" style="97" customWidth="1"/>
    <col min="4085" max="4090" width="12" style="97" customWidth="1"/>
    <col min="4091" max="4336" width="9" style="97"/>
    <col min="4337" max="4337" width="31" style="97" customWidth="1"/>
    <col min="4338" max="4338" width="30.25" style="97" customWidth="1"/>
    <col min="4339" max="4339" width="31.875" style="97" customWidth="1"/>
    <col min="4340" max="4340" width="38.375" style="97" customWidth="1"/>
    <col min="4341" max="4346" width="12" style="97" customWidth="1"/>
    <col min="4347" max="4592" width="9" style="97"/>
    <col min="4593" max="4593" width="31" style="97" customWidth="1"/>
    <col min="4594" max="4594" width="30.25" style="97" customWidth="1"/>
    <col min="4595" max="4595" width="31.875" style="97" customWidth="1"/>
    <col min="4596" max="4596" width="38.375" style="97" customWidth="1"/>
    <col min="4597" max="4602" width="12" style="97" customWidth="1"/>
    <col min="4603" max="4848" width="9" style="97"/>
    <col min="4849" max="4849" width="31" style="97" customWidth="1"/>
    <col min="4850" max="4850" width="30.25" style="97" customWidth="1"/>
    <col min="4851" max="4851" width="31.875" style="97" customWidth="1"/>
    <col min="4852" max="4852" width="38.375" style="97" customWidth="1"/>
    <col min="4853" max="4858" width="12" style="97" customWidth="1"/>
    <col min="4859" max="5104" width="9" style="97"/>
    <col min="5105" max="5105" width="31" style="97" customWidth="1"/>
    <col min="5106" max="5106" width="30.25" style="97" customWidth="1"/>
    <col min="5107" max="5107" width="31.875" style="97" customWidth="1"/>
    <col min="5108" max="5108" width="38.375" style="97" customWidth="1"/>
    <col min="5109" max="5114" width="12" style="97" customWidth="1"/>
    <col min="5115" max="5360" width="9" style="97"/>
    <col min="5361" max="5361" width="31" style="97" customWidth="1"/>
    <col min="5362" max="5362" width="30.25" style="97" customWidth="1"/>
    <col min="5363" max="5363" width="31.875" style="97" customWidth="1"/>
    <col min="5364" max="5364" width="38.375" style="97" customWidth="1"/>
    <col min="5365" max="5370" width="12" style="97" customWidth="1"/>
    <col min="5371" max="5616" width="9" style="97"/>
    <col min="5617" max="5617" width="31" style="97" customWidth="1"/>
    <col min="5618" max="5618" width="30.25" style="97" customWidth="1"/>
    <col min="5619" max="5619" width="31.875" style="97" customWidth="1"/>
    <col min="5620" max="5620" width="38.375" style="97" customWidth="1"/>
    <col min="5621" max="5626" width="12" style="97" customWidth="1"/>
    <col min="5627" max="5872" width="9" style="97"/>
    <col min="5873" max="5873" width="31" style="97" customWidth="1"/>
    <col min="5874" max="5874" width="30.25" style="97" customWidth="1"/>
    <col min="5875" max="5875" width="31.875" style="97" customWidth="1"/>
    <col min="5876" max="5876" width="38.375" style="97" customWidth="1"/>
    <col min="5877" max="5882" width="12" style="97" customWidth="1"/>
    <col min="5883" max="6128" width="9" style="97"/>
    <col min="6129" max="6129" width="31" style="97" customWidth="1"/>
    <col min="6130" max="6130" width="30.25" style="97" customWidth="1"/>
    <col min="6131" max="6131" width="31.875" style="97" customWidth="1"/>
    <col min="6132" max="6132" width="38.375" style="97" customWidth="1"/>
    <col min="6133" max="6138" width="12" style="97" customWidth="1"/>
    <col min="6139" max="6384" width="9" style="97"/>
    <col min="6385" max="6385" width="31" style="97" customWidth="1"/>
    <col min="6386" max="6386" width="30.25" style="97" customWidth="1"/>
    <col min="6387" max="6387" width="31.875" style="97" customWidth="1"/>
    <col min="6388" max="6388" width="38.375" style="97" customWidth="1"/>
    <col min="6389" max="6394" width="12" style="97" customWidth="1"/>
    <col min="6395" max="6640" width="9" style="97"/>
    <col min="6641" max="6641" width="31" style="97" customWidth="1"/>
    <col min="6642" max="6642" width="30.25" style="97" customWidth="1"/>
    <col min="6643" max="6643" width="31.875" style="97" customWidth="1"/>
    <col min="6644" max="6644" width="38.375" style="97" customWidth="1"/>
    <col min="6645" max="6650" width="12" style="97" customWidth="1"/>
    <col min="6651" max="6896" width="9" style="97"/>
    <col min="6897" max="6897" width="31" style="97" customWidth="1"/>
    <col min="6898" max="6898" width="30.25" style="97" customWidth="1"/>
    <col min="6899" max="6899" width="31.875" style="97" customWidth="1"/>
    <col min="6900" max="6900" width="38.375" style="97" customWidth="1"/>
    <col min="6901" max="6906" width="12" style="97" customWidth="1"/>
    <col min="6907" max="7152" width="9" style="97"/>
    <col min="7153" max="7153" width="31" style="97" customWidth="1"/>
    <col min="7154" max="7154" width="30.25" style="97" customWidth="1"/>
    <col min="7155" max="7155" width="31.875" style="97" customWidth="1"/>
    <col min="7156" max="7156" width="38.375" style="97" customWidth="1"/>
    <col min="7157" max="7162" width="12" style="97" customWidth="1"/>
    <col min="7163" max="7408" width="9" style="97"/>
    <col min="7409" max="7409" width="31" style="97" customWidth="1"/>
    <col min="7410" max="7410" width="30.25" style="97" customWidth="1"/>
    <col min="7411" max="7411" width="31.875" style="97" customWidth="1"/>
    <col min="7412" max="7412" width="38.375" style="97" customWidth="1"/>
    <col min="7413" max="7418" width="12" style="97" customWidth="1"/>
    <col min="7419" max="7664" width="9" style="97"/>
    <col min="7665" max="7665" width="31" style="97" customWidth="1"/>
    <col min="7666" max="7666" width="30.25" style="97" customWidth="1"/>
    <col min="7667" max="7667" width="31.875" style="97" customWidth="1"/>
    <col min="7668" max="7668" width="38.375" style="97" customWidth="1"/>
    <col min="7669" max="7674" width="12" style="97" customWidth="1"/>
    <col min="7675" max="7920" width="9" style="97"/>
    <col min="7921" max="7921" width="31" style="97" customWidth="1"/>
    <col min="7922" max="7922" width="30.25" style="97" customWidth="1"/>
    <col min="7923" max="7923" width="31.875" style="97" customWidth="1"/>
    <col min="7924" max="7924" width="38.375" style="97" customWidth="1"/>
    <col min="7925" max="7930" width="12" style="97" customWidth="1"/>
    <col min="7931" max="8176" width="9" style="97"/>
    <col min="8177" max="8177" width="31" style="97" customWidth="1"/>
    <col min="8178" max="8178" width="30.25" style="97" customWidth="1"/>
    <col min="8179" max="8179" width="31.875" style="97" customWidth="1"/>
    <col min="8180" max="8180" width="38.375" style="97" customWidth="1"/>
    <col min="8181" max="8186" width="12" style="97" customWidth="1"/>
    <col min="8187" max="8432" width="9" style="97"/>
    <col min="8433" max="8433" width="31" style="97" customWidth="1"/>
    <col min="8434" max="8434" width="30.25" style="97" customWidth="1"/>
    <col min="8435" max="8435" width="31.875" style="97" customWidth="1"/>
    <col min="8436" max="8436" width="38.375" style="97" customWidth="1"/>
    <col min="8437" max="8442" width="12" style="97" customWidth="1"/>
    <col min="8443" max="8688" width="9" style="97"/>
    <col min="8689" max="8689" width="31" style="97" customWidth="1"/>
    <col min="8690" max="8690" width="30.25" style="97" customWidth="1"/>
    <col min="8691" max="8691" width="31.875" style="97" customWidth="1"/>
    <col min="8692" max="8692" width="38.375" style="97" customWidth="1"/>
    <col min="8693" max="8698" width="12" style="97" customWidth="1"/>
    <col min="8699" max="8944" width="9" style="97"/>
    <col min="8945" max="8945" width="31" style="97" customWidth="1"/>
    <col min="8946" max="8946" width="30.25" style="97" customWidth="1"/>
    <col min="8947" max="8947" width="31.875" style="97" customWidth="1"/>
    <col min="8948" max="8948" width="38.375" style="97" customWidth="1"/>
    <col min="8949" max="8954" width="12" style="97" customWidth="1"/>
    <col min="8955" max="9200" width="9" style="97"/>
    <col min="9201" max="9201" width="31" style="97" customWidth="1"/>
    <col min="9202" max="9202" width="30.25" style="97" customWidth="1"/>
    <col min="9203" max="9203" width="31.875" style="97" customWidth="1"/>
    <col min="9204" max="9204" width="38.375" style="97" customWidth="1"/>
    <col min="9205" max="9210" width="12" style="97" customWidth="1"/>
    <col min="9211" max="9456" width="9" style="97"/>
    <col min="9457" max="9457" width="31" style="97" customWidth="1"/>
    <col min="9458" max="9458" width="30.25" style="97" customWidth="1"/>
    <col min="9459" max="9459" width="31.875" style="97" customWidth="1"/>
    <col min="9460" max="9460" width="38.375" style="97" customWidth="1"/>
    <col min="9461" max="9466" width="12" style="97" customWidth="1"/>
    <col min="9467" max="9712" width="9" style="97"/>
    <col min="9713" max="9713" width="31" style="97" customWidth="1"/>
    <col min="9714" max="9714" width="30.25" style="97" customWidth="1"/>
    <col min="9715" max="9715" width="31.875" style="97" customWidth="1"/>
    <col min="9716" max="9716" width="38.375" style="97" customWidth="1"/>
    <col min="9717" max="9722" width="12" style="97" customWidth="1"/>
    <col min="9723" max="9968" width="9" style="97"/>
    <col min="9969" max="9969" width="31" style="97" customWidth="1"/>
    <col min="9970" max="9970" width="30.25" style="97" customWidth="1"/>
    <col min="9971" max="9971" width="31.875" style="97" customWidth="1"/>
    <col min="9972" max="9972" width="38.375" style="97" customWidth="1"/>
    <col min="9973" max="9978" width="12" style="97" customWidth="1"/>
    <col min="9979" max="10224" width="9" style="97"/>
    <col min="10225" max="10225" width="31" style="97" customWidth="1"/>
    <col min="10226" max="10226" width="30.25" style="97" customWidth="1"/>
    <col min="10227" max="10227" width="31.875" style="97" customWidth="1"/>
    <col min="10228" max="10228" width="38.375" style="97" customWidth="1"/>
    <col min="10229" max="10234" width="12" style="97" customWidth="1"/>
    <col min="10235" max="10480" width="9" style="97"/>
    <col min="10481" max="10481" width="31" style="97" customWidth="1"/>
    <col min="10482" max="10482" width="30.25" style="97" customWidth="1"/>
    <col min="10483" max="10483" width="31.875" style="97" customWidth="1"/>
    <col min="10484" max="10484" width="38.375" style="97" customWidth="1"/>
    <col min="10485" max="10490" width="12" style="97" customWidth="1"/>
    <col min="10491" max="10736" width="9" style="97"/>
    <col min="10737" max="10737" width="31" style="97" customWidth="1"/>
    <col min="10738" max="10738" width="30.25" style="97" customWidth="1"/>
    <col min="10739" max="10739" width="31.875" style="97" customWidth="1"/>
    <col min="10740" max="10740" width="38.375" style="97" customWidth="1"/>
    <col min="10741" max="10746" width="12" style="97" customWidth="1"/>
    <col min="10747" max="10992" width="9" style="97"/>
    <col min="10993" max="10993" width="31" style="97" customWidth="1"/>
    <col min="10994" max="10994" width="30.25" style="97" customWidth="1"/>
    <col min="10995" max="10995" width="31.875" style="97" customWidth="1"/>
    <col min="10996" max="10996" width="38.375" style="97" customWidth="1"/>
    <col min="10997" max="11002" width="12" style="97" customWidth="1"/>
    <col min="11003" max="11248" width="9" style="97"/>
    <col min="11249" max="11249" width="31" style="97" customWidth="1"/>
    <col min="11250" max="11250" width="30.25" style="97" customWidth="1"/>
    <col min="11251" max="11251" width="31.875" style="97" customWidth="1"/>
    <col min="11252" max="11252" width="38.375" style="97" customWidth="1"/>
    <col min="11253" max="11258" width="12" style="97" customWidth="1"/>
    <col min="11259" max="11504" width="9" style="97"/>
    <col min="11505" max="11505" width="31" style="97" customWidth="1"/>
    <col min="11506" max="11506" width="30.25" style="97" customWidth="1"/>
    <col min="11507" max="11507" width="31.875" style="97" customWidth="1"/>
    <col min="11508" max="11508" width="38.375" style="97" customWidth="1"/>
    <col min="11509" max="11514" width="12" style="97" customWidth="1"/>
    <col min="11515" max="11760" width="9" style="97"/>
    <col min="11761" max="11761" width="31" style="97" customWidth="1"/>
    <col min="11762" max="11762" width="30.25" style="97" customWidth="1"/>
    <col min="11763" max="11763" width="31.875" style="97" customWidth="1"/>
    <col min="11764" max="11764" width="38.375" style="97" customWidth="1"/>
    <col min="11765" max="11770" width="12" style="97" customWidth="1"/>
    <col min="11771" max="12016" width="9" style="97"/>
    <col min="12017" max="12017" width="31" style="97" customWidth="1"/>
    <col min="12018" max="12018" width="30.25" style="97" customWidth="1"/>
    <col min="12019" max="12019" width="31.875" style="97" customWidth="1"/>
    <col min="12020" max="12020" width="38.375" style="97" customWidth="1"/>
    <col min="12021" max="12026" width="12" style="97" customWidth="1"/>
    <col min="12027" max="12272" width="9" style="97"/>
    <col min="12273" max="12273" width="31" style="97" customWidth="1"/>
    <col min="12274" max="12274" width="30.25" style="97" customWidth="1"/>
    <col min="12275" max="12275" width="31.875" style="97" customWidth="1"/>
    <col min="12276" max="12276" width="38.375" style="97" customWidth="1"/>
    <col min="12277" max="12282" width="12" style="97" customWidth="1"/>
    <col min="12283" max="12528" width="9" style="97"/>
    <col min="12529" max="12529" width="31" style="97" customWidth="1"/>
    <col min="12530" max="12530" width="30.25" style="97" customWidth="1"/>
    <col min="12531" max="12531" width="31.875" style="97" customWidth="1"/>
    <col min="12532" max="12532" width="38.375" style="97" customWidth="1"/>
    <col min="12533" max="12538" width="12" style="97" customWidth="1"/>
    <col min="12539" max="12784" width="9" style="97"/>
    <col min="12785" max="12785" width="31" style="97" customWidth="1"/>
    <col min="12786" max="12786" width="30.25" style="97" customWidth="1"/>
    <col min="12787" max="12787" width="31.875" style="97" customWidth="1"/>
    <col min="12788" max="12788" width="38.375" style="97" customWidth="1"/>
    <col min="12789" max="12794" width="12" style="97" customWidth="1"/>
    <col min="12795" max="13040" width="9" style="97"/>
    <col min="13041" max="13041" width="31" style="97" customWidth="1"/>
    <col min="13042" max="13042" width="30.25" style="97" customWidth="1"/>
    <col min="13043" max="13043" width="31.875" style="97" customWidth="1"/>
    <col min="13044" max="13044" width="38.375" style="97" customWidth="1"/>
    <col min="13045" max="13050" width="12" style="97" customWidth="1"/>
    <col min="13051" max="13296" width="9" style="97"/>
    <col min="13297" max="13297" width="31" style="97" customWidth="1"/>
    <col min="13298" max="13298" width="30.25" style="97" customWidth="1"/>
    <col min="13299" max="13299" width="31.875" style="97" customWidth="1"/>
    <col min="13300" max="13300" width="38.375" style="97" customWidth="1"/>
    <col min="13301" max="13306" width="12" style="97" customWidth="1"/>
    <col min="13307" max="13552" width="9" style="97"/>
    <col min="13553" max="13553" width="31" style="97" customWidth="1"/>
    <col min="13554" max="13554" width="30.25" style="97" customWidth="1"/>
    <col min="13555" max="13555" width="31.875" style="97" customWidth="1"/>
    <col min="13556" max="13556" width="38.375" style="97" customWidth="1"/>
    <col min="13557" max="13562" width="12" style="97" customWidth="1"/>
    <col min="13563" max="13808" width="9" style="97"/>
    <col min="13809" max="13809" width="31" style="97" customWidth="1"/>
    <col min="13810" max="13810" width="30.25" style="97" customWidth="1"/>
    <col min="13811" max="13811" width="31.875" style="97" customWidth="1"/>
    <col min="13812" max="13812" width="38.375" style="97" customWidth="1"/>
    <col min="13813" max="13818" width="12" style="97" customWidth="1"/>
    <col min="13819" max="14064" width="9" style="97"/>
    <col min="14065" max="14065" width="31" style="97" customWidth="1"/>
    <col min="14066" max="14066" width="30.25" style="97" customWidth="1"/>
    <col min="14067" max="14067" width="31.875" style="97" customWidth="1"/>
    <col min="14068" max="14068" width="38.375" style="97" customWidth="1"/>
    <col min="14069" max="14074" width="12" style="97" customWidth="1"/>
    <col min="14075" max="14320" width="9" style="97"/>
    <col min="14321" max="14321" width="31" style="97" customWidth="1"/>
    <col min="14322" max="14322" width="30.25" style="97" customWidth="1"/>
    <col min="14323" max="14323" width="31.875" style="97" customWidth="1"/>
    <col min="14324" max="14324" width="38.375" style="97" customWidth="1"/>
    <col min="14325" max="14330" width="12" style="97" customWidth="1"/>
    <col min="14331" max="14576" width="9" style="97"/>
    <col min="14577" max="14577" width="31" style="97" customWidth="1"/>
    <col min="14578" max="14578" width="30.25" style="97" customWidth="1"/>
    <col min="14579" max="14579" width="31.875" style="97" customWidth="1"/>
    <col min="14580" max="14580" width="38.375" style="97" customWidth="1"/>
    <col min="14581" max="14586" width="12" style="97" customWidth="1"/>
    <col min="14587" max="14832" width="9" style="97"/>
    <col min="14833" max="14833" width="31" style="97" customWidth="1"/>
    <col min="14834" max="14834" width="30.25" style="97" customWidth="1"/>
    <col min="14835" max="14835" width="31.875" style="97" customWidth="1"/>
    <col min="14836" max="14836" width="38.375" style="97" customWidth="1"/>
    <col min="14837" max="14842" width="12" style="97" customWidth="1"/>
    <col min="14843" max="15088" width="9" style="97"/>
    <col min="15089" max="15089" width="31" style="97" customWidth="1"/>
    <col min="15090" max="15090" width="30.25" style="97" customWidth="1"/>
    <col min="15091" max="15091" width="31.875" style="97" customWidth="1"/>
    <col min="15092" max="15092" width="38.375" style="97" customWidth="1"/>
    <col min="15093" max="15098" width="12" style="97" customWidth="1"/>
    <col min="15099" max="15344" width="9" style="97"/>
    <col min="15345" max="15345" width="31" style="97" customWidth="1"/>
    <col min="15346" max="15346" width="30.25" style="97" customWidth="1"/>
    <col min="15347" max="15347" width="31.875" style="97" customWidth="1"/>
    <col min="15348" max="15348" width="38.375" style="97" customWidth="1"/>
    <col min="15349" max="15354" width="12" style="97" customWidth="1"/>
    <col min="15355" max="15600" width="9" style="97"/>
    <col min="15601" max="15601" width="31" style="97" customWidth="1"/>
    <col min="15602" max="15602" width="30.25" style="97" customWidth="1"/>
    <col min="15603" max="15603" width="31.875" style="97" customWidth="1"/>
    <col min="15604" max="15604" width="38.375" style="97" customWidth="1"/>
    <col min="15605" max="15610" width="12" style="97" customWidth="1"/>
    <col min="15611" max="15856" width="9" style="97"/>
    <col min="15857" max="15857" width="31" style="97" customWidth="1"/>
    <col min="15858" max="15858" width="30.25" style="97" customWidth="1"/>
    <col min="15859" max="15859" width="31.875" style="97" customWidth="1"/>
    <col min="15860" max="15860" width="38.375" style="97" customWidth="1"/>
    <col min="15861" max="15866" width="12" style="97" customWidth="1"/>
    <col min="15867" max="16112" width="9" style="97"/>
    <col min="16113" max="16113" width="31" style="97" customWidth="1"/>
    <col min="16114" max="16114" width="30.25" style="97" customWidth="1"/>
    <col min="16115" max="16115" width="31.875" style="97" customWidth="1"/>
    <col min="16116" max="16116" width="38.375" style="97" customWidth="1"/>
    <col min="16117" max="16122" width="12" style="97" customWidth="1"/>
    <col min="16123" max="16384" width="9" style="97"/>
  </cols>
  <sheetData>
    <row r="1" s="96" customFormat="1" ht="22" customHeight="1" spans="1:4">
      <c r="A1" s="98" t="s">
        <v>0</v>
      </c>
      <c r="B1" s="98"/>
      <c r="C1" s="98"/>
      <c r="D1" s="98"/>
    </row>
    <row r="2" s="51" customFormat="1" ht="16" customHeight="1" spans="1:4">
      <c r="A2" s="26" t="s">
        <v>1</v>
      </c>
      <c r="B2" s="26"/>
      <c r="C2" s="26"/>
      <c r="D2" s="28" t="s">
        <v>2</v>
      </c>
    </row>
    <row r="3" ht="19" customHeight="1" spans="1:4">
      <c r="A3" s="99" t="s">
        <v>3</v>
      </c>
      <c r="B3" s="99"/>
      <c r="C3" s="99" t="s">
        <v>4</v>
      </c>
      <c r="D3" s="99"/>
    </row>
    <row r="4" ht="18" customHeight="1" spans="1:4">
      <c r="A4" s="99" t="s">
        <v>5</v>
      </c>
      <c r="B4" s="99" t="s">
        <v>6</v>
      </c>
      <c r="C4" s="99" t="s">
        <v>5</v>
      </c>
      <c r="D4" s="99" t="s">
        <v>6</v>
      </c>
    </row>
    <row r="5" ht="18" customHeight="1" spans="1:4">
      <c r="A5" s="76" t="s">
        <v>7</v>
      </c>
      <c r="B5" s="100">
        <v>2036.71</v>
      </c>
      <c r="C5" s="76" t="s">
        <v>8</v>
      </c>
      <c r="D5" s="101">
        <f>D6+D7</f>
        <v>2036.71</v>
      </c>
    </row>
    <row r="6" ht="18" customHeight="1" spans="1:4">
      <c r="A6" s="76" t="s">
        <v>9</v>
      </c>
      <c r="B6" s="100"/>
      <c r="C6" s="78" t="s">
        <v>10</v>
      </c>
      <c r="D6" s="100">
        <v>1583.78</v>
      </c>
    </row>
    <row r="7" ht="18" customHeight="1" spans="1:4">
      <c r="A7" s="76" t="s">
        <v>11</v>
      </c>
      <c r="B7" s="100"/>
      <c r="C7" s="78" t="s">
        <v>12</v>
      </c>
      <c r="D7" s="100">
        <v>452.93</v>
      </c>
    </row>
    <row r="8" ht="18" customHeight="1" spans="1:4">
      <c r="A8" s="76" t="s">
        <v>13</v>
      </c>
      <c r="B8" s="100">
        <v>12334</v>
      </c>
      <c r="C8" s="76" t="s">
        <v>14</v>
      </c>
      <c r="D8" s="101">
        <f>D9+D22+D49+D50+D51+D52+D53</f>
        <v>13323.64</v>
      </c>
    </row>
    <row r="9" ht="18" customHeight="1" spans="1:4">
      <c r="A9" s="102"/>
      <c r="B9" s="100"/>
      <c r="C9" s="76" t="s">
        <v>15</v>
      </c>
      <c r="D9" s="101">
        <f>D10+D17</f>
        <v>7096.16</v>
      </c>
    </row>
    <row r="10" ht="18" customHeight="1" spans="1:4">
      <c r="A10" s="76" t="s">
        <v>16</v>
      </c>
      <c r="B10" s="100"/>
      <c r="C10" s="77" t="s">
        <v>17</v>
      </c>
      <c r="D10" s="100">
        <f>SUM(D11:D16)</f>
        <v>6884.66</v>
      </c>
    </row>
    <row r="11" ht="18" customHeight="1" spans="1:4">
      <c r="A11" s="103" t="s">
        <v>18</v>
      </c>
      <c r="B11" s="104">
        <v>1110</v>
      </c>
      <c r="C11" s="78" t="s">
        <v>19</v>
      </c>
      <c r="D11" s="100">
        <v>2196.56</v>
      </c>
    </row>
    <row r="12" ht="18" customHeight="1" spans="1:4">
      <c r="A12" s="105" t="s">
        <v>20</v>
      </c>
      <c r="B12" s="104"/>
      <c r="C12" s="78" t="s">
        <v>21</v>
      </c>
      <c r="D12" s="100">
        <v>2881.5</v>
      </c>
    </row>
    <row r="13" ht="18" customHeight="1" spans="1:4">
      <c r="A13" s="106"/>
      <c r="B13" s="104"/>
      <c r="C13" s="82" t="s">
        <v>22</v>
      </c>
      <c r="D13" s="100">
        <v>1596.22</v>
      </c>
    </row>
    <row r="14" ht="18" customHeight="1" spans="1:4">
      <c r="A14" s="106"/>
      <c r="B14" s="104"/>
      <c r="C14" s="78" t="s">
        <v>23</v>
      </c>
      <c r="D14" s="100"/>
    </row>
    <row r="15" ht="18" customHeight="1" spans="1:4">
      <c r="A15" s="106"/>
      <c r="B15" s="104"/>
      <c r="C15" s="82" t="s">
        <v>24</v>
      </c>
      <c r="D15" s="100"/>
    </row>
    <row r="16" ht="18" customHeight="1" spans="1:4">
      <c r="A16" s="107"/>
      <c r="B16" s="104"/>
      <c r="C16" s="78" t="s">
        <v>25</v>
      </c>
      <c r="D16" s="100">
        <v>210.38</v>
      </c>
    </row>
    <row r="17" ht="18" customHeight="1" spans="1:4">
      <c r="A17" s="107"/>
      <c r="B17" s="104"/>
      <c r="C17" s="84" t="s">
        <v>26</v>
      </c>
      <c r="D17" s="100">
        <f>SUM(D18:D21)</f>
        <v>211.5</v>
      </c>
    </row>
    <row r="18" ht="18" customHeight="1" spans="1:4">
      <c r="A18" s="107"/>
      <c r="B18" s="104"/>
      <c r="C18" s="82" t="s">
        <v>27</v>
      </c>
      <c r="D18" s="100">
        <v>137.82</v>
      </c>
    </row>
    <row r="19" ht="18" customHeight="1" spans="1:4">
      <c r="A19" s="107"/>
      <c r="B19" s="104"/>
      <c r="C19" s="78" t="s">
        <v>28</v>
      </c>
      <c r="D19" s="100">
        <v>1.15</v>
      </c>
    </row>
    <row r="20" ht="18" customHeight="1" spans="1:4">
      <c r="A20" s="107"/>
      <c r="B20" s="104"/>
      <c r="C20" s="78" t="s">
        <v>29</v>
      </c>
      <c r="D20" s="100">
        <v>72.27</v>
      </c>
    </row>
    <row r="21" ht="18" customHeight="1" spans="1:4">
      <c r="A21" s="107"/>
      <c r="B21" s="104"/>
      <c r="C21" s="78" t="s">
        <v>30</v>
      </c>
      <c r="D21" s="100">
        <v>0.26</v>
      </c>
    </row>
    <row r="22" ht="18" customHeight="1" spans="1:4">
      <c r="A22" s="107"/>
      <c r="B22" s="104"/>
      <c r="C22" s="87" t="s">
        <v>31</v>
      </c>
      <c r="D22" s="100">
        <f>SUM(D23:D37,D41:D48)</f>
        <v>4160.87</v>
      </c>
    </row>
    <row r="23" ht="18" customHeight="1" spans="1:4">
      <c r="A23" s="107"/>
      <c r="B23" s="104"/>
      <c r="C23" s="88" t="s">
        <v>32</v>
      </c>
      <c r="D23" s="100">
        <v>44.91</v>
      </c>
    </row>
    <row r="24" ht="18" customHeight="1" spans="1:4">
      <c r="A24" s="107"/>
      <c r="B24" s="104"/>
      <c r="C24" s="88" t="s">
        <v>33</v>
      </c>
      <c r="D24" s="100">
        <v>14.2</v>
      </c>
    </row>
    <row r="25" ht="18" customHeight="1" spans="1:4">
      <c r="A25" s="107"/>
      <c r="B25" s="104"/>
      <c r="C25" s="88" t="s">
        <v>34</v>
      </c>
      <c r="D25" s="100">
        <v>0</v>
      </c>
    </row>
    <row r="26" ht="18" customHeight="1" spans="1:4">
      <c r="A26" s="107"/>
      <c r="B26" s="104"/>
      <c r="C26" s="88" t="s">
        <v>35</v>
      </c>
      <c r="D26" s="100">
        <v>20</v>
      </c>
    </row>
    <row r="27" ht="18" customHeight="1" spans="1:4">
      <c r="A27" s="107"/>
      <c r="B27" s="104"/>
      <c r="C27" s="88" t="s">
        <v>36</v>
      </c>
      <c r="D27" s="100">
        <v>80</v>
      </c>
    </row>
    <row r="28" ht="18" customHeight="1" spans="1:4">
      <c r="A28" s="107"/>
      <c r="B28" s="104"/>
      <c r="C28" s="88" t="s">
        <v>37</v>
      </c>
      <c r="D28" s="100">
        <v>5.76</v>
      </c>
    </row>
    <row r="29" ht="18" customHeight="1" spans="1:4">
      <c r="A29" s="107"/>
      <c r="B29" s="104"/>
      <c r="C29" s="88" t="s">
        <v>38</v>
      </c>
      <c r="D29" s="100">
        <v>145</v>
      </c>
    </row>
    <row r="30" ht="18" customHeight="1" spans="1:4">
      <c r="A30" s="107"/>
      <c r="B30" s="104"/>
      <c r="C30" s="88" t="s">
        <v>39</v>
      </c>
      <c r="D30" s="100">
        <v>44.1</v>
      </c>
    </row>
    <row r="31" ht="18" customHeight="1" spans="1:4">
      <c r="A31" s="107"/>
      <c r="B31" s="104"/>
      <c r="C31" s="88" t="s">
        <v>40</v>
      </c>
      <c r="D31" s="100">
        <v>10</v>
      </c>
    </row>
    <row r="32" ht="18" customHeight="1" spans="1:4">
      <c r="A32" s="107"/>
      <c r="B32" s="104"/>
      <c r="C32" s="88" t="s">
        <v>41</v>
      </c>
      <c r="D32" s="100">
        <v>166.69</v>
      </c>
    </row>
    <row r="33" ht="18" customHeight="1" spans="1:4">
      <c r="A33" s="107"/>
      <c r="B33" s="104"/>
      <c r="C33" s="88" t="s">
        <v>42</v>
      </c>
      <c r="D33" s="100">
        <v>0</v>
      </c>
    </row>
    <row r="34" ht="18" customHeight="1" spans="1:4">
      <c r="A34" s="107"/>
      <c r="B34" s="104"/>
      <c r="C34" s="88" t="s">
        <v>43</v>
      </c>
      <c r="D34" s="100">
        <v>0</v>
      </c>
    </row>
    <row r="35" ht="18" customHeight="1" spans="1:4">
      <c r="A35" s="107"/>
      <c r="B35" s="104"/>
      <c r="C35" s="88" t="s">
        <v>44</v>
      </c>
      <c r="D35" s="100">
        <v>52.1</v>
      </c>
    </row>
    <row r="36" ht="18" customHeight="1" spans="1:4">
      <c r="A36" s="107"/>
      <c r="B36" s="104"/>
      <c r="C36" s="88" t="s">
        <v>45</v>
      </c>
      <c r="D36" s="100">
        <v>0</v>
      </c>
    </row>
    <row r="37" ht="18" customHeight="1" spans="1:4">
      <c r="A37" s="107"/>
      <c r="B37" s="104"/>
      <c r="C37" s="88" t="s">
        <v>46</v>
      </c>
      <c r="D37" s="100">
        <v>3247.13</v>
      </c>
    </row>
    <row r="38" ht="18" customHeight="1" spans="1:4">
      <c r="A38" s="107"/>
      <c r="B38" s="104"/>
      <c r="C38" s="88" t="s">
        <v>47</v>
      </c>
      <c r="D38" s="100">
        <v>2841.43</v>
      </c>
    </row>
    <row r="39" ht="18" customHeight="1" spans="1:4">
      <c r="A39" s="107"/>
      <c r="B39" s="104"/>
      <c r="C39" s="88" t="s">
        <v>48</v>
      </c>
      <c r="D39" s="100">
        <v>356.4</v>
      </c>
    </row>
    <row r="40" ht="18" customHeight="1" spans="1:4">
      <c r="A40" s="107"/>
      <c r="B40" s="104"/>
      <c r="C40" s="88" t="s">
        <v>49</v>
      </c>
      <c r="D40" s="100">
        <v>3</v>
      </c>
    </row>
    <row r="41" ht="18" customHeight="1" spans="1:4">
      <c r="A41" s="107"/>
      <c r="B41" s="104"/>
      <c r="C41" s="88" t="s">
        <v>50</v>
      </c>
      <c r="D41" s="100">
        <v>4.2</v>
      </c>
    </row>
    <row r="42" ht="18" customHeight="1" spans="1:4">
      <c r="A42" s="107"/>
      <c r="B42" s="104"/>
      <c r="C42" s="88" t="s">
        <v>51</v>
      </c>
      <c r="D42" s="100">
        <v>170.88</v>
      </c>
    </row>
    <row r="43" ht="18" customHeight="1" spans="1:4">
      <c r="A43" s="107"/>
      <c r="B43" s="104"/>
      <c r="C43" s="88" t="s">
        <v>52</v>
      </c>
      <c r="D43" s="100">
        <v>76.39</v>
      </c>
    </row>
    <row r="44" ht="18" customHeight="1" spans="1:4">
      <c r="A44" s="107"/>
      <c r="B44" s="104"/>
      <c r="C44" s="88" t="s">
        <v>53</v>
      </c>
      <c r="D44" s="100">
        <v>0</v>
      </c>
    </row>
    <row r="45" ht="18" customHeight="1" spans="1:4">
      <c r="A45" s="107"/>
      <c r="B45" s="104"/>
      <c r="C45" s="88" t="s">
        <v>54</v>
      </c>
      <c r="D45" s="100">
        <v>0</v>
      </c>
    </row>
    <row r="46" ht="18" customHeight="1" spans="1:4">
      <c r="A46" s="107"/>
      <c r="B46" s="104"/>
      <c r="C46" s="88" t="s">
        <v>55</v>
      </c>
      <c r="D46" s="100">
        <v>17.06</v>
      </c>
    </row>
    <row r="47" ht="18" customHeight="1" spans="1:4">
      <c r="A47" s="107"/>
      <c r="B47" s="104"/>
      <c r="C47" s="88" t="s">
        <v>56</v>
      </c>
      <c r="D47" s="100">
        <v>0</v>
      </c>
    </row>
    <row r="48" ht="18" customHeight="1" spans="1:4">
      <c r="A48" s="107"/>
      <c r="B48" s="104"/>
      <c r="C48" s="88" t="s">
        <v>57</v>
      </c>
      <c r="D48" s="100">
        <v>62.45</v>
      </c>
    </row>
    <row r="49" ht="18" customHeight="1" spans="1:4">
      <c r="A49" s="99"/>
      <c r="B49" s="100"/>
      <c r="C49" s="84" t="s">
        <v>58</v>
      </c>
      <c r="D49" s="100">
        <v>210</v>
      </c>
    </row>
    <row r="50" ht="18" customHeight="1" spans="1:4">
      <c r="A50" s="99"/>
      <c r="B50" s="100"/>
      <c r="C50" s="84" t="s">
        <v>59</v>
      </c>
      <c r="D50" s="100">
        <v>30</v>
      </c>
    </row>
    <row r="51" ht="18" customHeight="1" spans="1:4">
      <c r="A51" s="108"/>
      <c r="B51" s="104"/>
      <c r="C51" s="92" t="s">
        <v>60</v>
      </c>
      <c r="D51" s="109">
        <v>44.79</v>
      </c>
    </row>
    <row r="52" ht="18" customHeight="1" spans="1:4">
      <c r="A52" s="108"/>
      <c r="B52" s="104"/>
      <c r="C52" s="92" t="s">
        <v>61</v>
      </c>
      <c r="D52" s="110">
        <v>1181.82</v>
      </c>
    </row>
    <row r="53" ht="18" customHeight="1" spans="1:4">
      <c r="A53" s="107"/>
      <c r="B53" s="110"/>
      <c r="C53" s="92" t="s">
        <v>62</v>
      </c>
      <c r="D53" s="110">
        <v>600</v>
      </c>
    </row>
    <row r="54" ht="18" customHeight="1" spans="1:4">
      <c r="A54" s="107"/>
      <c r="B54" s="110"/>
      <c r="C54" s="105" t="s">
        <v>20</v>
      </c>
      <c r="D54" s="110"/>
    </row>
    <row r="55" ht="18" customHeight="1" spans="1:4">
      <c r="A55" s="111" t="s">
        <v>63</v>
      </c>
      <c r="B55" s="101">
        <f>SUM(B5:B54)</f>
        <v>15480.71</v>
      </c>
      <c r="C55" s="111" t="s">
        <v>64</v>
      </c>
      <c r="D55" s="112">
        <f>D5+D8</f>
        <v>15360.35</v>
      </c>
    </row>
    <row r="56" ht="18" customHeight="1" spans="1:4">
      <c r="A56" s="113" t="s">
        <v>65</v>
      </c>
      <c r="B56" s="104">
        <v>0</v>
      </c>
      <c r="C56" s="113" t="s">
        <v>66</v>
      </c>
      <c r="D56" s="114"/>
    </row>
    <row r="57" ht="18" customHeight="1" spans="1:4">
      <c r="A57" s="113" t="s">
        <v>67</v>
      </c>
      <c r="B57" s="104"/>
      <c r="C57" s="104"/>
      <c r="D57" s="106"/>
    </row>
    <row r="58" ht="18" customHeight="1" spans="1:4">
      <c r="A58" s="111" t="s">
        <v>68</v>
      </c>
      <c r="B58" s="101">
        <f>SUM(B55:B57)</f>
        <v>15480.71</v>
      </c>
      <c r="C58" s="111" t="s">
        <v>69</v>
      </c>
      <c r="D58" s="101">
        <f>D55+D56+D57</f>
        <v>15360.35</v>
      </c>
    </row>
    <row r="59" ht="18" customHeight="1" spans="1:4">
      <c r="A59" s="115" t="s">
        <v>70</v>
      </c>
      <c r="B59" s="115"/>
      <c r="C59" s="115"/>
      <c r="D59" s="115"/>
    </row>
  </sheetData>
  <mergeCells count="5">
    <mergeCell ref="A1:D1"/>
    <mergeCell ref="A2:C2"/>
    <mergeCell ref="A3:B3"/>
    <mergeCell ref="C3:D3"/>
    <mergeCell ref="A59:D59"/>
  </mergeCells>
  <printOptions horizontalCentered="1"/>
  <pageMargins left="0.196527777777778" right="0.196527777777778" top="0" bottom="0" header="0.314583333333333" footer="0.314583333333333"/>
  <pageSetup paperSize="9" scale="76" fitToWidth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G61"/>
  <sheetViews>
    <sheetView workbookViewId="0">
      <selection activeCell="G50" sqref="G50"/>
    </sheetView>
  </sheetViews>
  <sheetFormatPr defaultColWidth="9" defaultRowHeight="13.5" outlineLevelCol="6"/>
  <cols>
    <col min="1" max="1" width="25.375" style="22" customWidth="1"/>
    <col min="2" max="2" width="11.75" style="22" customWidth="1"/>
    <col min="3" max="3" width="14.5" style="55" customWidth="1"/>
    <col min="4" max="4" width="11.375" style="56" customWidth="1"/>
    <col min="5" max="5" width="11.625" style="56" customWidth="1"/>
    <col min="6" max="6" width="11.75" style="55" customWidth="1"/>
    <col min="7" max="7" width="50.75" style="22" customWidth="1"/>
    <col min="8" max="244" width="9" style="22"/>
    <col min="245" max="245" width="6.5" style="22" customWidth="1"/>
    <col min="246" max="246" width="29" style="22" customWidth="1"/>
    <col min="247" max="247" width="17.5" style="22" customWidth="1"/>
    <col min="248" max="248" width="15.375" style="22" customWidth="1"/>
    <col min="249" max="251" width="18.625" style="22" customWidth="1"/>
    <col min="252" max="500" width="9" style="22"/>
    <col min="501" max="501" width="6.5" style="22" customWidth="1"/>
    <col min="502" max="502" width="29" style="22" customWidth="1"/>
    <col min="503" max="503" width="17.5" style="22" customWidth="1"/>
    <col min="504" max="504" width="15.375" style="22" customWidth="1"/>
    <col min="505" max="507" width="18.625" style="22" customWidth="1"/>
    <col min="508" max="756" width="9" style="22"/>
    <col min="757" max="757" width="6.5" style="22" customWidth="1"/>
    <col min="758" max="758" width="29" style="22" customWidth="1"/>
    <col min="759" max="759" width="17.5" style="22" customWidth="1"/>
    <col min="760" max="760" width="15.375" style="22" customWidth="1"/>
    <col min="761" max="763" width="18.625" style="22" customWidth="1"/>
    <col min="764" max="1012" width="9" style="22"/>
    <col min="1013" max="1013" width="6.5" style="22" customWidth="1"/>
    <col min="1014" max="1014" width="29" style="22" customWidth="1"/>
    <col min="1015" max="1015" width="17.5" style="22" customWidth="1"/>
    <col min="1016" max="1016" width="15.375" style="22" customWidth="1"/>
    <col min="1017" max="1019" width="18.625" style="22" customWidth="1"/>
    <col min="1020" max="1268" width="9" style="22"/>
    <col min="1269" max="1269" width="6.5" style="22" customWidth="1"/>
    <col min="1270" max="1270" width="29" style="22" customWidth="1"/>
    <col min="1271" max="1271" width="17.5" style="22" customWidth="1"/>
    <col min="1272" max="1272" width="15.375" style="22" customWidth="1"/>
    <col min="1273" max="1275" width="18.625" style="22" customWidth="1"/>
    <col min="1276" max="1524" width="9" style="22"/>
    <col min="1525" max="1525" width="6.5" style="22" customWidth="1"/>
    <col min="1526" max="1526" width="29" style="22" customWidth="1"/>
    <col min="1527" max="1527" width="17.5" style="22" customWidth="1"/>
    <col min="1528" max="1528" width="15.375" style="22" customWidth="1"/>
    <col min="1529" max="1531" width="18.625" style="22" customWidth="1"/>
    <col min="1532" max="1780" width="9" style="22"/>
    <col min="1781" max="1781" width="6.5" style="22" customWidth="1"/>
    <col min="1782" max="1782" width="29" style="22" customWidth="1"/>
    <col min="1783" max="1783" width="17.5" style="22" customWidth="1"/>
    <col min="1784" max="1784" width="15.375" style="22" customWidth="1"/>
    <col min="1785" max="1787" width="18.625" style="22" customWidth="1"/>
    <col min="1788" max="2036" width="9" style="22"/>
    <col min="2037" max="2037" width="6.5" style="22" customWidth="1"/>
    <col min="2038" max="2038" width="29" style="22" customWidth="1"/>
    <col min="2039" max="2039" width="17.5" style="22" customWidth="1"/>
    <col min="2040" max="2040" width="15.375" style="22" customWidth="1"/>
    <col min="2041" max="2043" width="18.625" style="22" customWidth="1"/>
    <col min="2044" max="2292" width="9" style="22"/>
    <col min="2293" max="2293" width="6.5" style="22" customWidth="1"/>
    <col min="2294" max="2294" width="29" style="22" customWidth="1"/>
    <col min="2295" max="2295" width="17.5" style="22" customWidth="1"/>
    <col min="2296" max="2296" width="15.375" style="22" customWidth="1"/>
    <col min="2297" max="2299" width="18.625" style="22" customWidth="1"/>
    <col min="2300" max="2548" width="9" style="22"/>
    <col min="2549" max="2549" width="6.5" style="22" customWidth="1"/>
    <col min="2550" max="2550" width="29" style="22" customWidth="1"/>
    <col min="2551" max="2551" width="17.5" style="22" customWidth="1"/>
    <col min="2552" max="2552" width="15.375" style="22" customWidth="1"/>
    <col min="2553" max="2555" width="18.625" style="22" customWidth="1"/>
    <col min="2556" max="2804" width="9" style="22"/>
    <col min="2805" max="2805" width="6.5" style="22" customWidth="1"/>
    <col min="2806" max="2806" width="29" style="22" customWidth="1"/>
    <col min="2807" max="2807" width="17.5" style="22" customWidth="1"/>
    <col min="2808" max="2808" width="15.375" style="22" customWidth="1"/>
    <col min="2809" max="2811" width="18.625" style="22" customWidth="1"/>
    <col min="2812" max="3060" width="9" style="22"/>
    <col min="3061" max="3061" width="6.5" style="22" customWidth="1"/>
    <col min="3062" max="3062" width="29" style="22" customWidth="1"/>
    <col min="3063" max="3063" width="17.5" style="22" customWidth="1"/>
    <col min="3064" max="3064" width="15.375" style="22" customWidth="1"/>
    <col min="3065" max="3067" width="18.625" style="22" customWidth="1"/>
    <col min="3068" max="3316" width="9" style="22"/>
    <col min="3317" max="3317" width="6.5" style="22" customWidth="1"/>
    <col min="3318" max="3318" width="29" style="22" customWidth="1"/>
    <col min="3319" max="3319" width="17.5" style="22" customWidth="1"/>
    <col min="3320" max="3320" width="15.375" style="22" customWidth="1"/>
    <col min="3321" max="3323" width="18.625" style="22" customWidth="1"/>
    <col min="3324" max="3572" width="9" style="22"/>
    <col min="3573" max="3573" width="6.5" style="22" customWidth="1"/>
    <col min="3574" max="3574" width="29" style="22" customWidth="1"/>
    <col min="3575" max="3575" width="17.5" style="22" customWidth="1"/>
    <col min="3576" max="3576" width="15.375" style="22" customWidth="1"/>
    <col min="3577" max="3579" width="18.625" style="22" customWidth="1"/>
    <col min="3580" max="3828" width="9" style="22"/>
    <col min="3829" max="3829" width="6.5" style="22" customWidth="1"/>
    <col min="3830" max="3830" width="29" style="22" customWidth="1"/>
    <col min="3831" max="3831" width="17.5" style="22" customWidth="1"/>
    <col min="3832" max="3832" width="15.375" style="22" customWidth="1"/>
    <col min="3833" max="3835" width="18.625" style="22" customWidth="1"/>
    <col min="3836" max="4084" width="9" style="22"/>
    <col min="4085" max="4085" width="6.5" style="22" customWidth="1"/>
    <col min="4086" max="4086" width="29" style="22" customWidth="1"/>
    <col min="4087" max="4087" width="17.5" style="22" customWidth="1"/>
    <col min="4088" max="4088" width="15.375" style="22" customWidth="1"/>
    <col min="4089" max="4091" width="18.625" style="22" customWidth="1"/>
    <col min="4092" max="4340" width="9" style="22"/>
    <col min="4341" max="4341" width="6.5" style="22" customWidth="1"/>
    <col min="4342" max="4342" width="29" style="22" customWidth="1"/>
    <col min="4343" max="4343" width="17.5" style="22" customWidth="1"/>
    <col min="4344" max="4344" width="15.375" style="22" customWidth="1"/>
    <col min="4345" max="4347" width="18.625" style="22" customWidth="1"/>
    <col min="4348" max="4596" width="9" style="22"/>
    <col min="4597" max="4597" width="6.5" style="22" customWidth="1"/>
    <col min="4598" max="4598" width="29" style="22" customWidth="1"/>
    <col min="4599" max="4599" width="17.5" style="22" customWidth="1"/>
    <col min="4600" max="4600" width="15.375" style="22" customWidth="1"/>
    <col min="4601" max="4603" width="18.625" style="22" customWidth="1"/>
    <col min="4604" max="4852" width="9" style="22"/>
    <col min="4853" max="4853" width="6.5" style="22" customWidth="1"/>
    <col min="4854" max="4854" width="29" style="22" customWidth="1"/>
    <col min="4855" max="4855" width="17.5" style="22" customWidth="1"/>
    <col min="4856" max="4856" width="15.375" style="22" customWidth="1"/>
    <col min="4857" max="4859" width="18.625" style="22" customWidth="1"/>
    <col min="4860" max="5108" width="9" style="22"/>
    <col min="5109" max="5109" width="6.5" style="22" customWidth="1"/>
    <col min="5110" max="5110" width="29" style="22" customWidth="1"/>
    <col min="5111" max="5111" width="17.5" style="22" customWidth="1"/>
    <col min="5112" max="5112" width="15.375" style="22" customWidth="1"/>
    <col min="5113" max="5115" width="18.625" style="22" customWidth="1"/>
    <col min="5116" max="5364" width="9" style="22"/>
    <col min="5365" max="5365" width="6.5" style="22" customWidth="1"/>
    <col min="5366" max="5366" width="29" style="22" customWidth="1"/>
    <col min="5367" max="5367" width="17.5" style="22" customWidth="1"/>
    <col min="5368" max="5368" width="15.375" style="22" customWidth="1"/>
    <col min="5369" max="5371" width="18.625" style="22" customWidth="1"/>
    <col min="5372" max="5620" width="9" style="22"/>
    <col min="5621" max="5621" width="6.5" style="22" customWidth="1"/>
    <col min="5622" max="5622" width="29" style="22" customWidth="1"/>
    <col min="5623" max="5623" width="17.5" style="22" customWidth="1"/>
    <col min="5624" max="5624" width="15.375" style="22" customWidth="1"/>
    <col min="5625" max="5627" width="18.625" style="22" customWidth="1"/>
    <col min="5628" max="5876" width="9" style="22"/>
    <col min="5877" max="5877" width="6.5" style="22" customWidth="1"/>
    <col min="5878" max="5878" width="29" style="22" customWidth="1"/>
    <col min="5879" max="5879" width="17.5" style="22" customWidth="1"/>
    <col min="5880" max="5880" width="15.375" style="22" customWidth="1"/>
    <col min="5881" max="5883" width="18.625" style="22" customWidth="1"/>
    <col min="5884" max="6132" width="9" style="22"/>
    <col min="6133" max="6133" width="6.5" style="22" customWidth="1"/>
    <col min="6134" max="6134" width="29" style="22" customWidth="1"/>
    <col min="6135" max="6135" width="17.5" style="22" customWidth="1"/>
    <col min="6136" max="6136" width="15.375" style="22" customWidth="1"/>
    <col min="6137" max="6139" width="18.625" style="22" customWidth="1"/>
    <col min="6140" max="6388" width="9" style="22"/>
    <col min="6389" max="6389" width="6.5" style="22" customWidth="1"/>
    <col min="6390" max="6390" width="29" style="22" customWidth="1"/>
    <col min="6391" max="6391" width="17.5" style="22" customWidth="1"/>
    <col min="6392" max="6392" width="15.375" style="22" customWidth="1"/>
    <col min="6393" max="6395" width="18.625" style="22" customWidth="1"/>
    <col min="6396" max="6644" width="9" style="22"/>
    <col min="6645" max="6645" width="6.5" style="22" customWidth="1"/>
    <col min="6646" max="6646" width="29" style="22" customWidth="1"/>
    <col min="6647" max="6647" width="17.5" style="22" customWidth="1"/>
    <col min="6648" max="6648" width="15.375" style="22" customWidth="1"/>
    <col min="6649" max="6651" width="18.625" style="22" customWidth="1"/>
    <col min="6652" max="6900" width="9" style="22"/>
    <col min="6901" max="6901" width="6.5" style="22" customWidth="1"/>
    <col min="6902" max="6902" width="29" style="22" customWidth="1"/>
    <col min="6903" max="6903" width="17.5" style="22" customWidth="1"/>
    <col min="6904" max="6904" width="15.375" style="22" customWidth="1"/>
    <col min="6905" max="6907" width="18.625" style="22" customWidth="1"/>
    <col min="6908" max="7156" width="9" style="22"/>
    <col min="7157" max="7157" width="6.5" style="22" customWidth="1"/>
    <col min="7158" max="7158" width="29" style="22" customWidth="1"/>
    <col min="7159" max="7159" width="17.5" style="22" customWidth="1"/>
    <col min="7160" max="7160" width="15.375" style="22" customWidth="1"/>
    <col min="7161" max="7163" width="18.625" style="22" customWidth="1"/>
    <col min="7164" max="7412" width="9" style="22"/>
    <col min="7413" max="7413" width="6.5" style="22" customWidth="1"/>
    <col min="7414" max="7414" width="29" style="22" customWidth="1"/>
    <col min="7415" max="7415" width="17.5" style="22" customWidth="1"/>
    <col min="7416" max="7416" width="15.375" style="22" customWidth="1"/>
    <col min="7417" max="7419" width="18.625" style="22" customWidth="1"/>
    <col min="7420" max="7668" width="9" style="22"/>
    <col min="7669" max="7669" width="6.5" style="22" customWidth="1"/>
    <col min="7670" max="7670" width="29" style="22" customWidth="1"/>
    <col min="7671" max="7671" width="17.5" style="22" customWidth="1"/>
    <col min="7672" max="7672" width="15.375" style="22" customWidth="1"/>
    <col min="7673" max="7675" width="18.625" style="22" customWidth="1"/>
    <col min="7676" max="7924" width="9" style="22"/>
    <col min="7925" max="7925" width="6.5" style="22" customWidth="1"/>
    <col min="7926" max="7926" width="29" style="22" customWidth="1"/>
    <col min="7927" max="7927" width="17.5" style="22" customWidth="1"/>
    <col min="7928" max="7928" width="15.375" style="22" customWidth="1"/>
    <col min="7929" max="7931" width="18.625" style="22" customWidth="1"/>
    <col min="7932" max="8180" width="9" style="22"/>
    <col min="8181" max="8181" width="6.5" style="22" customWidth="1"/>
    <col min="8182" max="8182" width="29" style="22" customWidth="1"/>
    <col min="8183" max="8183" width="17.5" style="22" customWidth="1"/>
    <col min="8184" max="8184" width="15.375" style="22" customWidth="1"/>
    <col min="8185" max="8187" width="18.625" style="22" customWidth="1"/>
    <col min="8188" max="8436" width="9" style="22"/>
    <col min="8437" max="8437" width="6.5" style="22" customWidth="1"/>
    <col min="8438" max="8438" width="29" style="22" customWidth="1"/>
    <col min="8439" max="8439" width="17.5" style="22" customWidth="1"/>
    <col min="8440" max="8440" width="15.375" style="22" customWidth="1"/>
    <col min="8441" max="8443" width="18.625" style="22" customWidth="1"/>
    <col min="8444" max="8692" width="9" style="22"/>
    <col min="8693" max="8693" width="6.5" style="22" customWidth="1"/>
    <col min="8694" max="8694" width="29" style="22" customWidth="1"/>
    <col min="8695" max="8695" width="17.5" style="22" customWidth="1"/>
    <col min="8696" max="8696" width="15.375" style="22" customWidth="1"/>
    <col min="8697" max="8699" width="18.625" style="22" customWidth="1"/>
    <col min="8700" max="8948" width="9" style="22"/>
    <col min="8949" max="8949" width="6.5" style="22" customWidth="1"/>
    <col min="8950" max="8950" width="29" style="22" customWidth="1"/>
    <col min="8951" max="8951" width="17.5" style="22" customWidth="1"/>
    <col min="8952" max="8952" width="15.375" style="22" customWidth="1"/>
    <col min="8953" max="8955" width="18.625" style="22" customWidth="1"/>
    <col min="8956" max="9204" width="9" style="22"/>
    <col min="9205" max="9205" width="6.5" style="22" customWidth="1"/>
    <col min="9206" max="9206" width="29" style="22" customWidth="1"/>
    <col min="9207" max="9207" width="17.5" style="22" customWidth="1"/>
    <col min="9208" max="9208" width="15.375" style="22" customWidth="1"/>
    <col min="9209" max="9211" width="18.625" style="22" customWidth="1"/>
    <col min="9212" max="9460" width="9" style="22"/>
    <col min="9461" max="9461" width="6.5" style="22" customWidth="1"/>
    <col min="9462" max="9462" width="29" style="22" customWidth="1"/>
    <col min="9463" max="9463" width="17.5" style="22" customWidth="1"/>
    <col min="9464" max="9464" width="15.375" style="22" customWidth="1"/>
    <col min="9465" max="9467" width="18.625" style="22" customWidth="1"/>
    <col min="9468" max="9716" width="9" style="22"/>
    <col min="9717" max="9717" width="6.5" style="22" customWidth="1"/>
    <col min="9718" max="9718" width="29" style="22" customWidth="1"/>
    <col min="9719" max="9719" width="17.5" style="22" customWidth="1"/>
    <col min="9720" max="9720" width="15.375" style="22" customWidth="1"/>
    <col min="9721" max="9723" width="18.625" style="22" customWidth="1"/>
    <col min="9724" max="9972" width="9" style="22"/>
    <col min="9973" max="9973" width="6.5" style="22" customWidth="1"/>
    <col min="9974" max="9974" width="29" style="22" customWidth="1"/>
    <col min="9975" max="9975" width="17.5" style="22" customWidth="1"/>
    <col min="9976" max="9976" width="15.375" style="22" customWidth="1"/>
    <col min="9977" max="9979" width="18.625" style="22" customWidth="1"/>
    <col min="9980" max="10228" width="9" style="22"/>
    <col min="10229" max="10229" width="6.5" style="22" customWidth="1"/>
    <col min="10230" max="10230" width="29" style="22" customWidth="1"/>
    <col min="10231" max="10231" width="17.5" style="22" customWidth="1"/>
    <col min="10232" max="10232" width="15.375" style="22" customWidth="1"/>
    <col min="10233" max="10235" width="18.625" style="22" customWidth="1"/>
    <col min="10236" max="10484" width="9" style="22"/>
    <col min="10485" max="10485" width="6.5" style="22" customWidth="1"/>
    <col min="10486" max="10486" width="29" style="22" customWidth="1"/>
    <col min="10487" max="10487" width="17.5" style="22" customWidth="1"/>
    <col min="10488" max="10488" width="15.375" style="22" customWidth="1"/>
    <col min="10489" max="10491" width="18.625" style="22" customWidth="1"/>
    <col min="10492" max="10740" width="9" style="22"/>
    <col min="10741" max="10741" width="6.5" style="22" customWidth="1"/>
    <col min="10742" max="10742" width="29" style="22" customWidth="1"/>
    <col min="10743" max="10743" width="17.5" style="22" customWidth="1"/>
    <col min="10744" max="10744" width="15.375" style="22" customWidth="1"/>
    <col min="10745" max="10747" width="18.625" style="22" customWidth="1"/>
    <col min="10748" max="10996" width="9" style="22"/>
    <col min="10997" max="10997" width="6.5" style="22" customWidth="1"/>
    <col min="10998" max="10998" width="29" style="22" customWidth="1"/>
    <col min="10999" max="10999" width="17.5" style="22" customWidth="1"/>
    <col min="11000" max="11000" width="15.375" style="22" customWidth="1"/>
    <col min="11001" max="11003" width="18.625" style="22" customWidth="1"/>
    <col min="11004" max="11252" width="9" style="22"/>
    <col min="11253" max="11253" width="6.5" style="22" customWidth="1"/>
    <col min="11254" max="11254" width="29" style="22" customWidth="1"/>
    <col min="11255" max="11255" width="17.5" style="22" customWidth="1"/>
    <col min="11256" max="11256" width="15.375" style="22" customWidth="1"/>
    <col min="11257" max="11259" width="18.625" style="22" customWidth="1"/>
    <col min="11260" max="11508" width="9" style="22"/>
    <col min="11509" max="11509" width="6.5" style="22" customWidth="1"/>
    <col min="11510" max="11510" width="29" style="22" customWidth="1"/>
    <col min="11511" max="11511" width="17.5" style="22" customWidth="1"/>
    <col min="11512" max="11512" width="15.375" style="22" customWidth="1"/>
    <col min="11513" max="11515" width="18.625" style="22" customWidth="1"/>
    <col min="11516" max="11764" width="9" style="22"/>
    <col min="11765" max="11765" width="6.5" style="22" customWidth="1"/>
    <col min="11766" max="11766" width="29" style="22" customWidth="1"/>
    <col min="11767" max="11767" width="17.5" style="22" customWidth="1"/>
    <col min="11768" max="11768" width="15.375" style="22" customWidth="1"/>
    <col min="11769" max="11771" width="18.625" style="22" customWidth="1"/>
    <col min="11772" max="12020" width="9" style="22"/>
    <col min="12021" max="12021" width="6.5" style="22" customWidth="1"/>
    <col min="12022" max="12022" width="29" style="22" customWidth="1"/>
    <col min="12023" max="12023" width="17.5" style="22" customWidth="1"/>
    <col min="12024" max="12024" width="15.375" style="22" customWidth="1"/>
    <col min="12025" max="12027" width="18.625" style="22" customWidth="1"/>
    <col min="12028" max="12276" width="9" style="22"/>
    <col min="12277" max="12277" width="6.5" style="22" customWidth="1"/>
    <col min="12278" max="12278" width="29" style="22" customWidth="1"/>
    <col min="12279" max="12279" width="17.5" style="22" customWidth="1"/>
    <col min="12280" max="12280" width="15.375" style="22" customWidth="1"/>
    <col min="12281" max="12283" width="18.625" style="22" customWidth="1"/>
    <col min="12284" max="12532" width="9" style="22"/>
    <col min="12533" max="12533" width="6.5" style="22" customWidth="1"/>
    <col min="12534" max="12534" width="29" style="22" customWidth="1"/>
    <col min="12535" max="12535" width="17.5" style="22" customWidth="1"/>
    <col min="12536" max="12536" width="15.375" style="22" customWidth="1"/>
    <col min="12537" max="12539" width="18.625" style="22" customWidth="1"/>
    <col min="12540" max="12788" width="9" style="22"/>
    <col min="12789" max="12789" width="6.5" style="22" customWidth="1"/>
    <col min="12790" max="12790" width="29" style="22" customWidth="1"/>
    <col min="12791" max="12791" width="17.5" style="22" customWidth="1"/>
    <col min="12792" max="12792" width="15.375" style="22" customWidth="1"/>
    <col min="12793" max="12795" width="18.625" style="22" customWidth="1"/>
    <col min="12796" max="13044" width="9" style="22"/>
    <col min="13045" max="13045" width="6.5" style="22" customWidth="1"/>
    <col min="13046" max="13046" width="29" style="22" customWidth="1"/>
    <col min="13047" max="13047" width="17.5" style="22" customWidth="1"/>
    <col min="13048" max="13048" width="15.375" style="22" customWidth="1"/>
    <col min="13049" max="13051" width="18.625" style="22" customWidth="1"/>
    <col min="13052" max="13300" width="9" style="22"/>
    <col min="13301" max="13301" width="6.5" style="22" customWidth="1"/>
    <col min="13302" max="13302" width="29" style="22" customWidth="1"/>
    <col min="13303" max="13303" width="17.5" style="22" customWidth="1"/>
    <col min="13304" max="13304" width="15.375" style="22" customWidth="1"/>
    <col min="13305" max="13307" width="18.625" style="22" customWidth="1"/>
    <col min="13308" max="13556" width="9" style="22"/>
    <col min="13557" max="13557" width="6.5" style="22" customWidth="1"/>
    <col min="13558" max="13558" width="29" style="22" customWidth="1"/>
    <col min="13559" max="13559" width="17.5" style="22" customWidth="1"/>
    <col min="13560" max="13560" width="15.375" style="22" customWidth="1"/>
    <col min="13561" max="13563" width="18.625" style="22" customWidth="1"/>
    <col min="13564" max="13812" width="9" style="22"/>
    <col min="13813" max="13813" width="6.5" style="22" customWidth="1"/>
    <col min="13814" max="13814" width="29" style="22" customWidth="1"/>
    <col min="13815" max="13815" width="17.5" style="22" customWidth="1"/>
    <col min="13816" max="13816" width="15.375" style="22" customWidth="1"/>
    <col min="13817" max="13819" width="18.625" style="22" customWidth="1"/>
    <col min="13820" max="14068" width="9" style="22"/>
    <col min="14069" max="14069" width="6.5" style="22" customWidth="1"/>
    <col min="14070" max="14070" width="29" style="22" customWidth="1"/>
    <col min="14071" max="14071" width="17.5" style="22" customWidth="1"/>
    <col min="14072" max="14072" width="15.375" style="22" customWidth="1"/>
    <col min="14073" max="14075" width="18.625" style="22" customWidth="1"/>
    <col min="14076" max="14324" width="9" style="22"/>
    <col min="14325" max="14325" width="6.5" style="22" customWidth="1"/>
    <col min="14326" max="14326" width="29" style="22" customWidth="1"/>
    <col min="14327" max="14327" width="17.5" style="22" customWidth="1"/>
    <col min="14328" max="14328" width="15.375" style="22" customWidth="1"/>
    <col min="14329" max="14331" width="18.625" style="22" customWidth="1"/>
    <col min="14332" max="14580" width="9" style="22"/>
    <col min="14581" max="14581" width="6.5" style="22" customWidth="1"/>
    <col min="14582" max="14582" width="29" style="22" customWidth="1"/>
    <col min="14583" max="14583" width="17.5" style="22" customWidth="1"/>
    <col min="14584" max="14584" width="15.375" style="22" customWidth="1"/>
    <col min="14585" max="14587" width="18.625" style="22" customWidth="1"/>
    <col min="14588" max="14836" width="9" style="22"/>
    <col min="14837" max="14837" width="6.5" style="22" customWidth="1"/>
    <col min="14838" max="14838" width="29" style="22" customWidth="1"/>
    <col min="14839" max="14839" width="17.5" style="22" customWidth="1"/>
    <col min="14840" max="14840" width="15.375" style="22" customWidth="1"/>
    <col min="14841" max="14843" width="18.625" style="22" customWidth="1"/>
    <col min="14844" max="15092" width="9" style="22"/>
    <col min="15093" max="15093" width="6.5" style="22" customWidth="1"/>
    <col min="15094" max="15094" width="29" style="22" customWidth="1"/>
    <col min="15095" max="15095" width="17.5" style="22" customWidth="1"/>
    <col min="15096" max="15096" width="15.375" style="22" customWidth="1"/>
    <col min="15097" max="15099" width="18.625" style="22" customWidth="1"/>
    <col min="15100" max="15348" width="9" style="22"/>
    <col min="15349" max="15349" width="6.5" style="22" customWidth="1"/>
    <col min="15350" max="15350" width="29" style="22" customWidth="1"/>
    <col min="15351" max="15351" width="17.5" style="22" customWidth="1"/>
    <col min="15352" max="15352" width="15.375" style="22" customWidth="1"/>
    <col min="15353" max="15355" width="18.625" style="22" customWidth="1"/>
    <col min="15356" max="15604" width="9" style="22"/>
    <col min="15605" max="15605" width="6.5" style="22" customWidth="1"/>
    <col min="15606" max="15606" width="29" style="22" customWidth="1"/>
    <col min="15607" max="15607" width="17.5" style="22" customWidth="1"/>
    <col min="15608" max="15608" width="15.375" style="22" customWidth="1"/>
    <col min="15609" max="15611" width="18.625" style="22" customWidth="1"/>
    <col min="15612" max="15860" width="9" style="22"/>
    <col min="15861" max="15861" width="6.5" style="22" customWidth="1"/>
    <col min="15862" max="15862" width="29" style="22" customWidth="1"/>
    <col min="15863" max="15863" width="17.5" style="22" customWidth="1"/>
    <col min="15864" max="15864" width="15.375" style="22" customWidth="1"/>
    <col min="15865" max="15867" width="18.625" style="22" customWidth="1"/>
    <col min="15868" max="16116" width="9" style="22"/>
    <col min="16117" max="16117" width="6.5" style="22" customWidth="1"/>
    <col min="16118" max="16118" width="29" style="22" customWidth="1"/>
    <col min="16119" max="16119" width="17.5" style="22" customWidth="1"/>
    <col min="16120" max="16120" width="15.375" style="22" customWidth="1"/>
    <col min="16121" max="16123" width="18.625" style="22" customWidth="1"/>
    <col min="16124" max="16384" width="9" style="22"/>
  </cols>
  <sheetData>
    <row r="1" ht="36" customHeight="1" spans="1:7">
      <c r="A1" s="57" t="s">
        <v>71</v>
      </c>
      <c r="B1" s="57"/>
      <c r="C1" s="57"/>
      <c r="D1" s="57"/>
      <c r="E1" s="57"/>
      <c r="F1" s="57"/>
      <c r="G1" s="57"/>
    </row>
    <row r="2" s="51" customFormat="1" ht="28" customHeight="1" spans="1:7">
      <c r="A2" s="26" t="s">
        <v>1</v>
      </c>
      <c r="B2" s="26"/>
      <c r="C2" s="58"/>
      <c r="G2" s="28" t="s">
        <v>2</v>
      </c>
    </row>
    <row r="3" ht="24" customHeight="1" spans="1:7">
      <c r="A3" s="59" t="s">
        <v>72</v>
      </c>
      <c r="B3" s="60" t="s">
        <v>73</v>
      </c>
      <c r="C3" s="61" t="s">
        <v>74</v>
      </c>
      <c r="D3" s="61" t="s">
        <v>75</v>
      </c>
      <c r="E3" s="61" t="s">
        <v>76</v>
      </c>
      <c r="F3" s="62" t="s">
        <v>77</v>
      </c>
      <c r="G3" s="61" t="s">
        <v>78</v>
      </c>
    </row>
    <row r="4" ht="24" customHeight="1" spans="1:7">
      <c r="A4" s="63" t="s">
        <v>79</v>
      </c>
      <c r="B4" s="64">
        <f>B5+B8</f>
        <v>10944.77</v>
      </c>
      <c r="C4" s="64">
        <f>C5+C8</f>
        <v>12280</v>
      </c>
      <c r="D4" s="64">
        <f>D5+D8</f>
        <v>13136.32</v>
      </c>
      <c r="E4" s="64">
        <f t="shared" ref="E4:E20" si="0">(B4+C4+D4)/3</f>
        <v>12120.3633333333</v>
      </c>
      <c r="F4" s="64">
        <f>F5+F8</f>
        <v>13444</v>
      </c>
      <c r="G4" s="65"/>
    </row>
    <row r="5" ht="20.25" customHeight="1" spans="1:7">
      <c r="A5" s="66" t="s">
        <v>80</v>
      </c>
      <c r="B5" s="64">
        <f>B6+B7</f>
        <v>10339.67</v>
      </c>
      <c r="C5" s="64">
        <f>C6+C7</f>
        <v>11520</v>
      </c>
      <c r="D5" s="64">
        <f>D6+D7</f>
        <v>12401.32</v>
      </c>
      <c r="E5" s="64">
        <f t="shared" si="0"/>
        <v>11420.33</v>
      </c>
      <c r="F5" s="64">
        <f>F6+F7</f>
        <v>12334</v>
      </c>
      <c r="G5" s="67"/>
    </row>
    <row r="6" s="52" customFormat="1" ht="27" customHeight="1" spans="1:7">
      <c r="A6" s="68" t="s">
        <v>81</v>
      </c>
      <c r="B6" s="60">
        <v>10339.67</v>
      </c>
      <c r="C6" s="69">
        <v>11520</v>
      </c>
      <c r="D6" s="70">
        <v>12401.32</v>
      </c>
      <c r="E6" s="64">
        <f t="shared" si="0"/>
        <v>11420.33</v>
      </c>
      <c r="F6" s="70">
        <v>12334</v>
      </c>
      <c r="G6" s="67"/>
    </row>
    <row r="7" s="52" customFormat="1" ht="27" customHeight="1" spans="1:7">
      <c r="A7" s="68" t="s">
        <v>82</v>
      </c>
      <c r="B7" s="60">
        <v>0</v>
      </c>
      <c r="C7" s="69">
        <v>0</v>
      </c>
      <c r="D7" s="71">
        <v>0</v>
      </c>
      <c r="E7" s="64">
        <f t="shared" si="0"/>
        <v>0</v>
      </c>
      <c r="F7" s="71">
        <v>0</v>
      </c>
      <c r="G7" s="67"/>
    </row>
    <row r="8" s="22" customFormat="1" ht="27" customHeight="1" spans="1:7">
      <c r="A8" s="72" t="s">
        <v>83</v>
      </c>
      <c r="B8" s="64">
        <v>605.1</v>
      </c>
      <c r="C8" s="64">
        <v>760</v>
      </c>
      <c r="D8" s="64">
        <v>735</v>
      </c>
      <c r="E8" s="64">
        <f t="shared" si="0"/>
        <v>700.033333333333</v>
      </c>
      <c r="F8" s="64">
        <v>1110</v>
      </c>
      <c r="G8" s="67"/>
    </row>
    <row r="9" ht="30" customHeight="1" spans="1:7">
      <c r="A9" s="73" t="s">
        <v>84</v>
      </c>
      <c r="B9" s="74">
        <f>B10+B23+B50+B51+B52+B53+B54</f>
        <v>10822.939359</v>
      </c>
      <c r="C9" s="74">
        <f>C10+C23+C50+C51+C52+C53+C54</f>
        <v>11532.982102</v>
      </c>
      <c r="D9" s="74">
        <f>D10+D23+D50+D51+D52+D53+D54</f>
        <v>11701.89396</v>
      </c>
      <c r="E9" s="64">
        <f t="shared" si="0"/>
        <v>11352.6051403333</v>
      </c>
      <c r="F9" s="74">
        <f>F10+F23+F50+F51+F52+F53+F54</f>
        <v>13323.64</v>
      </c>
      <c r="G9" s="75"/>
    </row>
    <row r="10" ht="22.5" customHeight="1" spans="1:7">
      <c r="A10" s="76" t="s">
        <v>15</v>
      </c>
      <c r="B10" s="64">
        <f>B11+B18</f>
        <v>6114.27</v>
      </c>
      <c r="C10" s="64">
        <f>C11+C18</f>
        <v>6480</v>
      </c>
      <c r="D10" s="64">
        <f>D11+D18</f>
        <v>6681.4</v>
      </c>
      <c r="E10" s="64">
        <f t="shared" si="0"/>
        <v>6425.22333333333</v>
      </c>
      <c r="F10" s="64">
        <f>F11+F18</f>
        <v>7096.16</v>
      </c>
      <c r="G10" s="67"/>
    </row>
    <row r="11" ht="33.75" customHeight="1" spans="1:7">
      <c r="A11" s="77" t="s">
        <v>17</v>
      </c>
      <c r="B11" s="64">
        <f>SUM(B12:B17)</f>
        <v>5774.27</v>
      </c>
      <c r="C11" s="64">
        <f>SUM(C12:C17)</f>
        <v>6180</v>
      </c>
      <c r="D11" s="64">
        <f>SUM(D12:D17)</f>
        <v>6361.4</v>
      </c>
      <c r="E11" s="64">
        <f t="shared" si="0"/>
        <v>6105.22333333333</v>
      </c>
      <c r="F11" s="64">
        <f>SUM(F12:F17)</f>
        <v>6956.93</v>
      </c>
      <c r="G11" s="67" t="s">
        <v>85</v>
      </c>
    </row>
    <row r="12" ht="22.5" customHeight="1" spans="1:7">
      <c r="A12" s="78" t="s">
        <v>19</v>
      </c>
      <c r="B12" s="79">
        <v>1194.27</v>
      </c>
      <c r="C12" s="80">
        <v>1250</v>
      </c>
      <c r="D12" s="81">
        <f>1261.4+265</f>
        <v>1526.4</v>
      </c>
      <c r="E12" s="64">
        <f t="shared" si="0"/>
        <v>1323.55666666667</v>
      </c>
      <c r="F12" s="81">
        <v>2196.56</v>
      </c>
      <c r="G12" s="67"/>
    </row>
    <row r="13" ht="22.5" customHeight="1" spans="1:7">
      <c r="A13" s="82" t="s">
        <v>21</v>
      </c>
      <c r="B13" s="79">
        <v>2500</v>
      </c>
      <c r="C13" s="80">
        <v>2800</v>
      </c>
      <c r="D13" s="81">
        <v>3263</v>
      </c>
      <c r="E13" s="64">
        <f t="shared" si="0"/>
        <v>2854.33333333333</v>
      </c>
      <c r="F13" s="81">
        <v>2881.5</v>
      </c>
      <c r="G13" s="67"/>
    </row>
    <row r="14" ht="22.5" customHeight="1" spans="1:7">
      <c r="A14" s="78" t="s">
        <v>22</v>
      </c>
      <c r="B14" s="79">
        <v>1280</v>
      </c>
      <c r="C14" s="80">
        <v>1380</v>
      </c>
      <c r="D14" s="81">
        <v>1382</v>
      </c>
      <c r="E14" s="64">
        <f t="shared" si="0"/>
        <v>1347.33333333333</v>
      </c>
      <c r="F14" s="81">
        <v>1596.22</v>
      </c>
      <c r="G14" s="67"/>
    </row>
    <row r="15" ht="22.5" customHeight="1" spans="1:7">
      <c r="A15" s="78" t="s">
        <v>23</v>
      </c>
      <c r="B15" s="79"/>
      <c r="C15" s="80"/>
      <c r="D15" s="81"/>
      <c r="E15" s="64">
        <f t="shared" si="0"/>
        <v>0</v>
      </c>
      <c r="F15" s="81">
        <v>0</v>
      </c>
      <c r="G15" s="67"/>
    </row>
    <row r="16" ht="22.5" customHeight="1" spans="1:7">
      <c r="A16" s="78" t="s">
        <v>27</v>
      </c>
      <c r="B16" s="79"/>
      <c r="C16" s="83"/>
      <c r="D16" s="81"/>
      <c r="E16" s="64">
        <f t="shared" si="0"/>
        <v>0</v>
      </c>
      <c r="F16" s="81">
        <v>0</v>
      </c>
      <c r="G16" s="67"/>
    </row>
    <row r="17" ht="22.5" customHeight="1" spans="1:7">
      <c r="A17" s="78" t="s">
        <v>25</v>
      </c>
      <c r="B17" s="79">
        <v>800</v>
      </c>
      <c r="C17" s="80">
        <v>750</v>
      </c>
      <c r="D17" s="81">
        <v>190</v>
      </c>
      <c r="E17" s="64">
        <f t="shared" si="0"/>
        <v>580</v>
      </c>
      <c r="F17" s="81">
        <f>72.27+210.38</f>
        <v>282.65</v>
      </c>
      <c r="G17" s="67"/>
    </row>
    <row r="18" ht="22.5" customHeight="1" spans="1:7">
      <c r="A18" s="84" t="s">
        <v>26</v>
      </c>
      <c r="B18" s="64">
        <f>B19</f>
        <v>340</v>
      </c>
      <c r="C18" s="64">
        <f>C19</f>
        <v>300</v>
      </c>
      <c r="D18" s="64">
        <f>SUM(D19:D22)</f>
        <v>320</v>
      </c>
      <c r="E18" s="64">
        <f t="shared" si="0"/>
        <v>320</v>
      </c>
      <c r="F18" s="81">
        <v>139.23</v>
      </c>
      <c r="G18" s="67"/>
    </row>
    <row r="19" ht="22.5" customHeight="1" spans="1:7">
      <c r="A19" s="82" t="s">
        <v>27</v>
      </c>
      <c r="B19" s="69">
        <v>340</v>
      </c>
      <c r="C19" s="69">
        <v>300</v>
      </c>
      <c r="D19" s="69">
        <v>320</v>
      </c>
      <c r="E19" s="64">
        <f t="shared" si="0"/>
        <v>320</v>
      </c>
      <c r="F19" s="81">
        <v>137.82</v>
      </c>
      <c r="G19" s="67"/>
    </row>
    <row r="20" ht="22.5" customHeight="1" spans="1:7">
      <c r="A20" s="78" t="s">
        <v>28</v>
      </c>
      <c r="B20" s="85"/>
      <c r="C20" s="83"/>
      <c r="D20" s="81"/>
      <c r="E20" s="64">
        <f t="shared" si="0"/>
        <v>0</v>
      </c>
      <c r="F20" s="81">
        <v>1.15</v>
      </c>
      <c r="G20" s="67"/>
    </row>
    <row r="21" ht="22.5" customHeight="1" spans="1:7">
      <c r="A21" s="78" t="s">
        <v>29</v>
      </c>
      <c r="B21" s="85"/>
      <c r="C21" s="83"/>
      <c r="D21" s="81">
        <v>0</v>
      </c>
      <c r="E21" s="64"/>
      <c r="F21" s="81">
        <v>0</v>
      </c>
      <c r="G21" s="67"/>
    </row>
    <row r="22" ht="22.5" customHeight="1" spans="1:7">
      <c r="A22" s="78" t="s">
        <v>30</v>
      </c>
      <c r="B22" s="79"/>
      <c r="C22" s="83"/>
      <c r="D22" s="86"/>
      <c r="E22" s="64">
        <f t="shared" ref="E22:E54" si="1">(B22+C22+D22)/3</f>
        <v>0</v>
      </c>
      <c r="F22" s="81">
        <v>0.26</v>
      </c>
      <c r="G22" s="67"/>
    </row>
    <row r="23" ht="22.5" customHeight="1" spans="1:7">
      <c r="A23" s="87" t="s">
        <v>31</v>
      </c>
      <c r="B23" s="64">
        <f>SUM(B24:B38,B42:B49)</f>
        <v>3180.149359</v>
      </c>
      <c r="C23" s="64">
        <f>SUM(C24:C38,C42:C49)</f>
        <v>3307.279917</v>
      </c>
      <c r="D23" s="64">
        <f>SUM(D24:D38,D42:D49)</f>
        <v>3423.29</v>
      </c>
      <c r="E23" s="64">
        <f t="shared" si="1"/>
        <v>3303.573092</v>
      </c>
      <c r="F23" s="81">
        <v>4160.87</v>
      </c>
      <c r="G23" s="67"/>
    </row>
    <row r="24" ht="22.5" customHeight="1" spans="1:7">
      <c r="A24" s="88" t="s">
        <v>32</v>
      </c>
      <c r="B24" s="79">
        <v>16.958878</v>
      </c>
      <c r="C24" s="79">
        <v>29.358186</v>
      </c>
      <c r="D24" s="86">
        <v>20</v>
      </c>
      <c r="E24" s="64">
        <f t="shared" si="1"/>
        <v>22.105688</v>
      </c>
      <c r="F24" s="81">
        <v>44.91</v>
      </c>
      <c r="G24" s="89" t="s">
        <v>86</v>
      </c>
    </row>
    <row r="25" ht="22.5" customHeight="1" spans="1:7">
      <c r="A25" s="88" t="s">
        <v>33</v>
      </c>
      <c r="B25" s="79">
        <v>0.3401</v>
      </c>
      <c r="C25" s="79">
        <v>0.5567</v>
      </c>
      <c r="D25" s="86">
        <v>2</v>
      </c>
      <c r="E25" s="64">
        <f t="shared" si="1"/>
        <v>0.9656</v>
      </c>
      <c r="F25" s="81">
        <v>14.2</v>
      </c>
      <c r="G25" s="89" t="s">
        <v>86</v>
      </c>
    </row>
    <row r="26" ht="22.5" customHeight="1" spans="1:7">
      <c r="A26" s="88" t="s">
        <v>34</v>
      </c>
      <c r="B26" s="79">
        <v>1.6</v>
      </c>
      <c r="C26" s="85">
        <v>6.3</v>
      </c>
      <c r="D26" s="86">
        <v>6.5</v>
      </c>
      <c r="E26" s="64">
        <f t="shared" si="1"/>
        <v>4.8</v>
      </c>
      <c r="F26" s="81">
        <v>0</v>
      </c>
      <c r="G26" s="90"/>
    </row>
    <row r="27" ht="22.5" customHeight="1" spans="1:7">
      <c r="A27" s="88" t="s">
        <v>35</v>
      </c>
      <c r="B27" s="85">
        <v>23.159419</v>
      </c>
      <c r="C27" s="85">
        <v>15.016126</v>
      </c>
      <c r="D27" s="86">
        <v>24</v>
      </c>
      <c r="E27" s="64">
        <f t="shared" si="1"/>
        <v>20.7251816666667</v>
      </c>
      <c r="F27" s="81">
        <v>20</v>
      </c>
      <c r="G27" s="67" t="s">
        <v>87</v>
      </c>
    </row>
    <row r="28" ht="22.5" customHeight="1" spans="1:7">
      <c r="A28" s="88" t="s">
        <v>36</v>
      </c>
      <c r="B28" s="85">
        <v>64.808823</v>
      </c>
      <c r="C28" s="85">
        <v>58.695696</v>
      </c>
      <c r="D28" s="81">
        <v>70</v>
      </c>
      <c r="E28" s="64">
        <f t="shared" si="1"/>
        <v>64.5015063333333</v>
      </c>
      <c r="F28" s="81">
        <v>80</v>
      </c>
      <c r="G28" s="67" t="s">
        <v>88</v>
      </c>
    </row>
    <row r="29" ht="22.5" customHeight="1" spans="1:7">
      <c r="A29" s="88" t="s">
        <v>37</v>
      </c>
      <c r="B29" s="85">
        <v>12.580291</v>
      </c>
      <c r="C29" s="85">
        <v>4.944672</v>
      </c>
      <c r="D29" s="81">
        <v>5</v>
      </c>
      <c r="E29" s="64">
        <f t="shared" si="1"/>
        <v>7.508321</v>
      </c>
      <c r="F29" s="81">
        <v>5.76</v>
      </c>
      <c r="G29" s="67" t="s">
        <v>89</v>
      </c>
    </row>
    <row r="30" ht="22.5" customHeight="1" spans="1:7">
      <c r="A30" s="88" t="s">
        <v>38</v>
      </c>
      <c r="B30" s="85">
        <v>116.858336</v>
      </c>
      <c r="C30" s="85">
        <v>109.568238</v>
      </c>
      <c r="D30" s="81">
        <v>130</v>
      </c>
      <c r="E30" s="64">
        <f t="shared" si="1"/>
        <v>118.808858</v>
      </c>
      <c r="F30" s="81">
        <v>145</v>
      </c>
      <c r="G30" s="67" t="s">
        <v>90</v>
      </c>
    </row>
    <row r="31" ht="22.5" customHeight="1" spans="1:7">
      <c r="A31" s="88" t="s">
        <v>39</v>
      </c>
      <c r="B31" s="85">
        <v>50.36771</v>
      </c>
      <c r="C31" s="85">
        <v>56.214218</v>
      </c>
      <c r="D31" s="81">
        <v>53.82</v>
      </c>
      <c r="E31" s="64">
        <f t="shared" si="1"/>
        <v>53.4673093333333</v>
      </c>
      <c r="F31" s="81">
        <v>44.1</v>
      </c>
      <c r="G31" s="67" t="s">
        <v>91</v>
      </c>
    </row>
    <row r="32" ht="22.5" customHeight="1" spans="1:7">
      <c r="A32" s="88" t="s">
        <v>40</v>
      </c>
      <c r="B32" s="85">
        <v>3.81145</v>
      </c>
      <c r="C32" s="85">
        <v>6.26005</v>
      </c>
      <c r="D32" s="81">
        <v>6.5</v>
      </c>
      <c r="E32" s="64">
        <f t="shared" si="1"/>
        <v>5.52383333333333</v>
      </c>
      <c r="F32" s="81">
        <v>10</v>
      </c>
      <c r="G32" s="91"/>
    </row>
    <row r="33" ht="22.5" customHeight="1" spans="1:7">
      <c r="A33" s="88" t="s">
        <v>41</v>
      </c>
      <c r="B33" s="85">
        <v>82.179135</v>
      </c>
      <c r="C33" s="85">
        <v>106.132985</v>
      </c>
      <c r="D33" s="81">
        <v>220</v>
      </c>
      <c r="E33" s="64">
        <f t="shared" si="1"/>
        <v>136.10404</v>
      </c>
      <c r="F33" s="81">
        <v>166.69</v>
      </c>
      <c r="G33" s="67" t="s">
        <v>92</v>
      </c>
    </row>
    <row r="34" ht="22.5" customHeight="1" spans="1:7">
      <c r="A34" s="88" t="s">
        <v>42</v>
      </c>
      <c r="B34" s="85">
        <v>0.1718</v>
      </c>
      <c r="C34" s="85">
        <v>0.09</v>
      </c>
      <c r="D34" s="81">
        <v>0.1</v>
      </c>
      <c r="E34" s="64">
        <f t="shared" si="1"/>
        <v>0.1206</v>
      </c>
      <c r="F34" s="81">
        <v>0</v>
      </c>
      <c r="G34" s="67"/>
    </row>
    <row r="35" ht="22.5" customHeight="1" spans="1:7">
      <c r="A35" s="88" t="s">
        <v>43</v>
      </c>
      <c r="B35" s="85">
        <v>0</v>
      </c>
      <c r="C35" s="85">
        <v>0</v>
      </c>
      <c r="D35" s="81">
        <v>0</v>
      </c>
      <c r="E35" s="64">
        <f t="shared" si="1"/>
        <v>0</v>
      </c>
      <c r="F35" s="81">
        <v>0</v>
      </c>
      <c r="G35" s="67"/>
    </row>
    <row r="36" ht="22.5" customHeight="1" spans="1:7">
      <c r="A36" s="88" t="s">
        <v>44</v>
      </c>
      <c r="B36" s="85">
        <v>71.40405</v>
      </c>
      <c r="C36" s="85">
        <v>42.345709</v>
      </c>
      <c r="D36" s="81">
        <v>75</v>
      </c>
      <c r="E36" s="64">
        <f t="shared" si="1"/>
        <v>62.9165863333333</v>
      </c>
      <c r="F36" s="81">
        <v>52.1</v>
      </c>
      <c r="G36" s="67" t="s">
        <v>93</v>
      </c>
    </row>
    <row r="37" ht="22.5" customHeight="1" spans="1:7">
      <c r="A37" s="88" t="s">
        <v>45</v>
      </c>
      <c r="B37" s="85"/>
      <c r="C37" s="85">
        <v>0</v>
      </c>
      <c r="D37" s="81">
        <v>0</v>
      </c>
      <c r="E37" s="64">
        <f t="shared" si="1"/>
        <v>0</v>
      </c>
      <c r="F37" s="81">
        <v>0</v>
      </c>
      <c r="G37" s="67"/>
    </row>
    <row r="38" ht="22.5" customHeight="1" spans="1:7">
      <c r="A38" s="88" t="s">
        <v>46</v>
      </c>
      <c r="B38" s="85">
        <v>2447.169061</v>
      </c>
      <c r="C38" s="85">
        <v>2711.899029</v>
      </c>
      <c r="D38" s="81">
        <v>2600</v>
      </c>
      <c r="E38" s="64">
        <f t="shared" si="1"/>
        <v>2586.35603</v>
      </c>
      <c r="F38" s="81">
        <v>3247.13</v>
      </c>
      <c r="G38" s="67" t="s">
        <v>94</v>
      </c>
    </row>
    <row r="39" ht="22.5" customHeight="1" spans="1:7">
      <c r="A39" s="88" t="s">
        <v>47</v>
      </c>
      <c r="B39" s="85">
        <v>2048.98479</v>
      </c>
      <c r="C39" s="85">
        <v>2419.318068</v>
      </c>
      <c r="D39" s="81">
        <v>2300</v>
      </c>
      <c r="E39" s="64">
        <f t="shared" si="1"/>
        <v>2256.10095266667</v>
      </c>
      <c r="F39" s="81">
        <v>2841.43</v>
      </c>
      <c r="G39" s="67"/>
    </row>
    <row r="40" ht="22.5" customHeight="1" spans="1:7">
      <c r="A40" s="88" t="s">
        <v>48</v>
      </c>
      <c r="B40" s="79">
        <v>348.956908</v>
      </c>
      <c r="C40" s="85">
        <v>256.860548</v>
      </c>
      <c r="D40" s="86">
        <v>260</v>
      </c>
      <c r="E40" s="64">
        <f t="shared" si="1"/>
        <v>288.605818666667</v>
      </c>
      <c r="F40" s="81">
        <v>356.4</v>
      </c>
      <c r="G40" s="67"/>
    </row>
    <row r="41" ht="22.5" customHeight="1" spans="1:7">
      <c r="A41" s="88" t="s">
        <v>49</v>
      </c>
      <c r="B41" s="79">
        <v>49.227363</v>
      </c>
      <c r="C41" s="85">
        <v>35.720413</v>
      </c>
      <c r="D41" s="86">
        <f>D38-D39-D40</f>
        <v>40</v>
      </c>
      <c r="E41" s="64">
        <f t="shared" si="1"/>
        <v>41.6492586666667</v>
      </c>
      <c r="F41" s="81">
        <v>3</v>
      </c>
      <c r="G41" s="67"/>
    </row>
    <row r="42" ht="22.5" customHeight="1" spans="1:7">
      <c r="A42" s="88" t="s">
        <v>50</v>
      </c>
      <c r="B42" s="79">
        <v>95.7706</v>
      </c>
      <c r="C42" s="85">
        <v>22.4854</v>
      </c>
      <c r="D42" s="86">
        <v>50</v>
      </c>
      <c r="E42" s="64">
        <f t="shared" si="1"/>
        <v>56.0853333333333</v>
      </c>
      <c r="F42" s="81">
        <v>4.2</v>
      </c>
      <c r="G42" s="67"/>
    </row>
    <row r="43" ht="22.5" customHeight="1" spans="1:7">
      <c r="A43" s="88" t="s">
        <v>51</v>
      </c>
      <c r="B43" s="79">
        <v>0</v>
      </c>
      <c r="C43" s="85">
        <v>0</v>
      </c>
      <c r="D43" s="86">
        <v>0</v>
      </c>
      <c r="E43" s="64">
        <f t="shared" si="1"/>
        <v>0</v>
      </c>
      <c r="F43" s="81">
        <v>170.88</v>
      </c>
      <c r="G43" s="67"/>
    </row>
    <row r="44" ht="22.5" customHeight="1" spans="1:7">
      <c r="A44" s="88" t="s">
        <v>52</v>
      </c>
      <c r="B44" s="79">
        <v>41.5104</v>
      </c>
      <c r="C44" s="85">
        <v>60.81792</v>
      </c>
      <c r="D44" s="86">
        <v>60</v>
      </c>
      <c r="E44" s="64">
        <f t="shared" si="1"/>
        <v>54.10944</v>
      </c>
      <c r="F44" s="81">
        <v>76.39</v>
      </c>
      <c r="G44" s="67"/>
    </row>
    <row r="45" ht="22.5" customHeight="1" spans="1:7">
      <c r="A45" s="88" t="s">
        <v>53</v>
      </c>
      <c r="B45" s="79">
        <v>2.09</v>
      </c>
      <c r="C45" s="85">
        <v>1.62978</v>
      </c>
      <c r="D45" s="86">
        <v>2</v>
      </c>
      <c r="E45" s="64">
        <f t="shared" si="1"/>
        <v>1.90659333333333</v>
      </c>
      <c r="F45" s="81">
        <v>0</v>
      </c>
      <c r="G45" s="67"/>
    </row>
    <row r="46" ht="22.5" customHeight="1" spans="1:7">
      <c r="A46" s="88" t="s">
        <v>54</v>
      </c>
      <c r="B46" s="79">
        <v>2.942904</v>
      </c>
      <c r="C46" s="85">
        <v>1.478207</v>
      </c>
      <c r="D46" s="86">
        <v>2.5</v>
      </c>
      <c r="E46" s="64">
        <f t="shared" si="1"/>
        <v>2.307037</v>
      </c>
      <c r="F46" s="81">
        <v>0</v>
      </c>
      <c r="G46" s="67"/>
    </row>
    <row r="47" ht="22.5" customHeight="1" spans="1:7">
      <c r="A47" s="88" t="s">
        <v>55</v>
      </c>
      <c r="B47" s="79">
        <v>16.07005</v>
      </c>
      <c r="C47" s="85">
        <v>8.541685</v>
      </c>
      <c r="D47" s="86">
        <v>10.62</v>
      </c>
      <c r="E47" s="64">
        <f t="shared" si="1"/>
        <v>11.7439116666667</v>
      </c>
      <c r="F47" s="81">
        <v>17.06</v>
      </c>
      <c r="G47" s="67"/>
    </row>
    <row r="48" ht="22.5" customHeight="1" spans="1:7">
      <c r="A48" s="88" t="s">
        <v>56</v>
      </c>
      <c r="B48" s="79">
        <v>0.286352</v>
      </c>
      <c r="C48" s="85">
        <v>0.242544</v>
      </c>
      <c r="D48" s="86">
        <v>0.25</v>
      </c>
      <c r="E48" s="64">
        <f t="shared" si="1"/>
        <v>0.259632</v>
      </c>
      <c r="F48" s="81">
        <v>0</v>
      </c>
      <c r="G48" s="67"/>
    </row>
    <row r="49" ht="22.5" customHeight="1" spans="1:7">
      <c r="A49" s="88" t="s">
        <v>57</v>
      </c>
      <c r="B49" s="79">
        <v>130.07</v>
      </c>
      <c r="C49" s="85">
        <v>64.702772</v>
      </c>
      <c r="D49" s="86">
        <v>85</v>
      </c>
      <c r="E49" s="64">
        <f t="shared" si="1"/>
        <v>93.2575906666667</v>
      </c>
      <c r="F49" s="81">
        <v>62.45</v>
      </c>
      <c r="G49" s="67"/>
    </row>
    <row r="50" ht="22.5" customHeight="1" spans="1:7">
      <c r="A50" s="84" t="s">
        <v>58</v>
      </c>
      <c r="B50" s="64">
        <v>203.66</v>
      </c>
      <c r="C50" s="64">
        <v>199.085341</v>
      </c>
      <c r="D50" s="64">
        <v>210</v>
      </c>
      <c r="E50" s="64">
        <f t="shared" si="1"/>
        <v>204.248447</v>
      </c>
      <c r="F50" s="81">
        <v>210</v>
      </c>
      <c r="G50" s="67"/>
    </row>
    <row r="51" ht="22.5" customHeight="1" spans="1:7">
      <c r="A51" s="84" t="s">
        <v>59</v>
      </c>
      <c r="B51" s="64">
        <v>23.19</v>
      </c>
      <c r="C51" s="64">
        <v>24.974862</v>
      </c>
      <c r="D51" s="64">
        <v>30</v>
      </c>
      <c r="E51" s="64">
        <f t="shared" si="1"/>
        <v>26.054954</v>
      </c>
      <c r="F51" s="81">
        <v>30</v>
      </c>
      <c r="G51" s="67"/>
    </row>
    <row r="52" ht="22.5" customHeight="1" spans="1:7">
      <c r="A52" s="92" t="s">
        <v>60</v>
      </c>
      <c r="B52" s="64">
        <v>0</v>
      </c>
      <c r="C52" s="64">
        <v>35.894493</v>
      </c>
      <c r="D52" s="64">
        <f>D5*0.003</f>
        <v>37.20396</v>
      </c>
      <c r="E52" s="64">
        <f t="shared" si="1"/>
        <v>24.366151</v>
      </c>
      <c r="F52" s="81">
        <v>44.79</v>
      </c>
      <c r="G52" s="67"/>
    </row>
    <row r="53" ht="22.5" customHeight="1" spans="1:7">
      <c r="A53" s="92" t="s">
        <v>61</v>
      </c>
      <c r="B53" s="64">
        <v>701.67</v>
      </c>
      <c r="C53" s="64">
        <v>885.747489</v>
      </c>
      <c r="D53" s="64">
        <v>720</v>
      </c>
      <c r="E53" s="64">
        <f t="shared" si="1"/>
        <v>769.139163</v>
      </c>
      <c r="F53" s="81">
        <v>1181.82</v>
      </c>
      <c r="G53" s="67"/>
    </row>
    <row r="54" ht="22.5" customHeight="1" spans="1:7">
      <c r="A54" s="92" t="s">
        <v>62</v>
      </c>
      <c r="B54" s="64">
        <v>600</v>
      </c>
      <c r="C54" s="64">
        <v>600</v>
      </c>
      <c r="D54" s="64">
        <v>600</v>
      </c>
      <c r="E54" s="64">
        <f t="shared" si="1"/>
        <v>600</v>
      </c>
      <c r="F54" s="81">
        <v>600</v>
      </c>
      <c r="G54" s="67"/>
    </row>
    <row r="55" ht="40.5" customHeight="1" spans="1:7">
      <c r="A55" s="93" t="s">
        <v>95</v>
      </c>
      <c r="B55" s="64">
        <f>B4-B9</f>
        <v>121.830641</v>
      </c>
      <c r="C55" s="64">
        <f>C4-C9</f>
        <v>747.017898000002</v>
      </c>
      <c r="D55" s="64">
        <f>D4-D9</f>
        <v>1434.42604</v>
      </c>
      <c r="E55" s="64">
        <f>E4-E9</f>
        <v>767.758193</v>
      </c>
      <c r="F55" s="64">
        <f>F4-F9</f>
        <v>120.360000000001</v>
      </c>
      <c r="G55" s="94"/>
    </row>
    <row r="56" s="53" customFormat="1" ht="27.95" customHeight="1" spans="1:7">
      <c r="A56" s="53" t="s">
        <v>96</v>
      </c>
    </row>
    <row r="58" s="54" customFormat="1" ht="22.5" customHeight="1" spans="1:7">
      <c r="B58" s="22"/>
      <c r="C58" s="95"/>
      <c r="F58" s="95"/>
    </row>
    <row r="59" s="54" customFormat="1" ht="22.5" customHeight="1" spans="1:7">
      <c r="B59" s="22"/>
      <c r="C59" s="95"/>
      <c r="F59" s="95"/>
    </row>
    <row r="60" s="54" customFormat="1" ht="22.5" customHeight="1" spans="1:7">
      <c r="B60" s="22"/>
      <c r="C60" s="95"/>
      <c r="F60" s="95"/>
    </row>
    <row r="61" s="54" customFormat="1" ht="22.5" customHeight="1" spans="1:7">
      <c r="B61" s="22"/>
      <c r="C61" s="95"/>
      <c r="F61" s="95"/>
    </row>
  </sheetData>
  <mergeCells count="3">
    <mergeCell ref="A1:G1"/>
    <mergeCell ref="A2:C2"/>
    <mergeCell ref="A56:G56"/>
  </mergeCells>
  <pageMargins left="0.314583333333333" right="0.236111111111111" top="0.393055555555556" bottom="0.551181102362205" header="0.31496062992126" footer="0.236111111111111"/>
  <pageSetup paperSize="9" orientation="landscape" horizontalDpi="1200" verticalDpi="12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G25"/>
  <sheetViews>
    <sheetView workbookViewId="0">
      <selection activeCell="D12" sqref="D12"/>
    </sheetView>
  </sheetViews>
  <sheetFormatPr defaultColWidth="9" defaultRowHeight="13.5" outlineLevelCol="6"/>
  <cols>
    <col min="1" max="1" width="25" style="22" customWidth="1"/>
    <col min="2" max="2" width="33.25" style="22" customWidth="1"/>
    <col min="3" max="3" width="17.875" style="22" customWidth="1"/>
    <col min="4" max="4" width="19" style="22" customWidth="1"/>
    <col min="5" max="5" width="17.25" style="22" customWidth="1"/>
    <col min="6" max="7" width="25" style="22" customWidth="1"/>
    <col min="8" max="255" width="9" style="22"/>
    <col min="256" max="256" width="25" style="22" customWidth="1"/>
    <col min="257" max="257" width="33.25" style="22" customWidth="1"/>
    <col min="258" max="258" width="17.875" style="22" customWidth="1"/>
    <col min="259" max="259" width="19" style="22" customWidth="1"/>
    <col min="260" max="260" width="17.25" style="22" customWidth="1"/>
    <col min="261" max="262" width="25" style="22" customWidth="1"/>
    <col min="263" max="263" width="18" style="22" customWidth="1"/>
    <col min="264" max="511" width="9" style="22"/>
    <col min="512" max="512" width="25" style="22" customWidth="1"/>
    <col min="513" max="513" width="33.25" style="22" customWidth="1"/>
    <col min="514" max="514" width="17.875" style="22" customWidth="1"/>
    <col min="515" max="515" width="19" style="22" customWidth="1"/>
    <col min="516" max="516" width="17.25" style="22" customWidth="1"/>
    <col min="517" max="518" width="25" style="22" customWidth="1"/>
    <col min="519" max="519" width="18" style="22" customWidth="1"/>
    <col min="520" max="767" width="9" style="22"/>
    <col min="768" max="768" width="25" style="22" customWidth="1"/>
    <col min="769" max="769" width="33.25" style="22" customWidth="1"/>
    <col min="770" max="770" width="17.875" style="22" customWidth="1"/>
    <col min="771" max="771" width="19" style="22" customWidth="1"/>
    <col min="772" max="772" width="17.25" style="22" customWidth="1"/>
    <col min="773" max="774" width="25" style="22" customWidth="1"/>
    <col min="775" max="775" width="18" style="22" customWidth="1"/>
    <col min="776" max="1023" width="9" style="22"/>
    <col min="1024" max="1024" width="25" style="22" customWidth="1"/>
    <col min="1025" max="1025" width="33.25" style="22" customWidth="1"/>
    <col min="1026" max="1026" width="17.875" style="22" customWidth="1"/>
    <col min="1027" max="1027" width="19" style="22" customWidth="1"/>
    <col min="1028" max="1028" width="17.25" style="22" customWidth="1"/>
    <col min="1029" max="1030" width="25" style="22" customWidth="1"/>
    <col min="1031" max="1031" width="18" style="22" customWidth="1"/>
    <col min="1032" max="1279" width="9" style="22"/>
    <col min="1280" max="1280" width="25" style="22" customWidth="1"/>
    <col min="1281" max="1281" width="33.25" style="22" customWidth="1"/>
    <col min="1282" max="1282" width="17.875" style="22" customWidth="1"/>
    <col min="1283" max="1283" width="19" style="22" customWidth="1"/>
    <col min="1284" max="1284" width="17.25" style="22" customWidth="1"/>
    <col min="1285" max="1286" width="25" style="22" customWidth="1"/>
    <col min="1287" max="1287" width="18" style="22" customWidth="1"/>
    <col min="1288" max="1535" width="9" style="22"/>
    <col min="1536" max="1536" width="25" style="22" customWidth="1"/>
    <col min="1537" max="1537" width="33.25" style="22" customWidth="1"/>
    <col min="1538" max="1538" width="17.875" style="22" customWidth="1"/>
    <col min="1539" max="1539" width="19" style="22" customWidth="1"/>
    <col min="1540" max="1540" width="17.25" style="22" customWidth="1"/>
    <col min="1541" max="1542" width="25" style="22" customWidth="1"/>
    <col min="1543" max="1543" width="18" style="22" customWidth="1"/>
    <col min="1544" max="1791" width="9" style="22"/>
    <col min="1792" max="1792" width="25" style="22" customWidth="1"/>
    <col min="1793" max="1793" width="33.25" style="22" customWidth="1"/>
    <col min="1794" max="1794" width="17.875" style="22" customWidth="1"/>
    <col min="1795" max="1795" width="19" style="22" customWidth="1"/>
    <col min="1796" max="1796" width="17.25" style="22" customWidth="1"/>
    <col min="1797" max="1798" width="25" style="22" customWidth="1"/>
    <col min="1799" max="1799" width="18" style="22" customWidth="1"/>
    <col min="1800" max="2047" width="9" style="22"/>
    <col min="2048" max="2048" width="25" style="22" customWidth="1"/>
    <col min="2049" max="2049" width="33.25" style="22" customWidth="1"/>
    <col min="2050" max="2050" width="17.875" style="22" customWidth="1"/>
    <col min="2051" max="2051" width="19" style="22" customWidth="1"/>
    <col min="2052" max="2052" width="17.25" style="22" customWidth="1"/>
    <col min="2053" max="2054" width="25" style="22" customWidth="1"/>
    <col min="2055" max="2055" width="18" style="22" customWidth="1"/>
    <col min="2056" max="2303" width="9" style="22"/>
    <col min="2304" max="2304" width="25" style="22" customWidth="1"/>
    <col min="2305" max="2305" width="33.25" style="22" customWidth="1"/>
    <col min="2306" max="2306" width="17.875" style="22" customWidth="1"/>
    <col min="2307" max="2307" width="19" style="22" customWidth="1"/>
    <col min="2308" max="2308" width="17.25" style="22" customWidth="1"/>
    <col min="2309" max="2310" width="25" style="22" customWidth="1"/>
    <col min="2311" max="2311" width="18" style="22" customWidth="1"/>
    <col min="2312" max="2559" width="9" style="22"/>
    <col min="2560" max="2560" width="25" style="22" customWidth="1"/>
    <col min="2561" max="2561" width="33.25" style="22" customWidth="1"/>
    <col min="2562" max="2562" width="17.875" style="22" customWidth="1"/>
    <col min="2563" max="2563" width="19" style="22" customWidth="1"/>
    <col min="2564" max="2564" width="17.25" style="22" customWidth="1"/>
    <col min="2565" max="2566" width="25" style="22" customWidth="1"/>
    <col min="2567" max="2567" width="18" style="22" customWidth="1"/>
    <col min="2568" max="2815" width="9" style="22"/>
    <col min="2816" max="2816" width="25" style="22" customWidth="1"/>
    <col min="2817" max="2817" width="33.25" style="22" customWidth="1"/>
    <col min="2818" max="2818" width="17.875" style="22" customWidth="1"/>
    <col min="2819" max="2819" width="19" style="22" customWidth="1"/>
    <col min="2820" max="2820" width="17.25" style="22" customWidth="1"/>
    <col min="2821" max="2822" width="25" style="22" customWidth="1"/>
    <col min="2823" max="2823" width="18" style="22" customWidth="1"/>
    <col min="2824" max="3071" width="9" style="22"/>
    <col min="3072" max="3072" width="25" style="22" customWidth="1"/>
    <col min="3073" max="3073" width="33.25" style="22" customWidth="1"/>
    <col min="3074" max="3074" width="17.875" style="22" customWidth="1"/>
    <col min="3075" max="3075" width="19" style="22" customWidth="1"/>
    <col min="3076" max="3076" width="17.25" style="22" customWidth="1"/>
    <col min="3077" max="3078" width="25" style="22" customWidth="1"/>
    <col min="3079" max="3079" width="18" style="22" customWidth="1"/>
    <col min="3080" max="3327" width="9" style="22"/>
    <col min="3328" max="3328" width="25" style="22" customWidth="1"/>
    <col min="3329" max="3329" width="33.25" style="22" customWidth="1"/>
    <col min="3330" max="3330" width="17.875" style="22" customWidth="1"/>
    <col min="3331" max="3331" width="19" style="22" customWidth="1"/>
    <col min="3332" max="3332" width="17.25" style="22" customWidth="1"/>
    <col min="3333" max="3334" width="25" style="22" customWidth="1"/>
    <col min="3335" max="3335" width="18" style="22" customWidth="1"/>
    <col min="3336" max="3583" width="9" style="22"/>
    <col min="3584" max="3584" width="25" style="22" customWidth="1"/>
    <col min="3585" max="3585" width="33.25" style="22" customWidth="1"/>
    <col min="3586" max="3586" width="17.875" style="22" customWidth="1"/>
    <col min="3587" max="3587" width="19" style="22" customWidth="1"/>
    <col min="3588" max="3588" width="17.25" style="22" customWidth="1"/>
    <col min="3589" max="3590" width="25" style="22" customWidth="1"/>
    <col min="3591" max="3591" width="18" style="22" customWidth="1"/>
    <col min="3592" max="3839" width="9" style="22"/>
    <col min="3840" max="3840" width="25" style="22" customWidth="1"/>
    <col min="3841" max="3841" width="33.25" style="22" customWidth="1"/>
    <col min="3842" max="3842" width="17.875" style="22" customWidth="1"/>
    <col min="3843" max="3843" width="19" style="22" customWidth="1"/>
    <col min="3844" max="3844" width="17.25" style="22" customWidth="1"/>
    <col min="3845" max="3846" width="25" style="22" customWidth="1"/>
    <col min="3847" max="3847" width="18" style="22" customWidth="1"/>
    <col min="3848" max="4095" width="9" style="22"/>
    <col min="4096" max="4096" width="25" style="22" customWidth="1"/>
    <col min="4097" max="4097" width="33.25" style="22" customWidth="1"/>
    <col min="4098" max="4098" width="17.875" style="22" customWidth="1"/>
    <col min="4099" max="4099" width="19" style="22" customWidth="1"/>
    <col min="4100" max="4100" width="17.25" style="22" customWidth="1"/>
    <col min="4101" max="4102" width="25" style="22" customWidth="1"/>
    <col min="4103" max="4103" width="18" style="22" customWidth="1"/>
    <col min="4104" max="4351" width="9" style="22"/>
    <col min="4352" max="4352" width="25" style="22" customWidth="1"/>
    <col min="4353" max="4353" width="33.25" style="22" customWidth="1"/>
    <col min="4354" max="4354" width="17.875" style="22" customWidth="1"/>
    <col min="4355" max="4355" width="19" style="22" customWidth="1"/>
    <col min="4356" max="4356" width="17.25" style="22" customWidth="1"/>
    <col min="4357" max="4358" width="25" style="22" customWidth="1"/>
    <col min="4359" max="4359" width="18" style="22" customWidth="1"/>
    <col min="4360" max="4607" width="9" style="22"/>
    <col min="4608" max="4608" width="25" style="22" customWidth="1"/>
    <col min="4609" max="4609" width="33.25" style="22" customWidth="1"/>
    <col min="4610" max="4610" width="17.875" style="22" customWidth="1"/>
    <col min="4611" max="4611" width="19" style="22" customWidth="1"/>
    <col min="4612" max="4612" width="17.25" style="22" customWidth="1"/>
    <col min="4613" max="4614" width="25" style="22" customWidth="1"/>
    <col min="4615" max="4615" width="18" style="22" customWidth="1"/>
    <col min="4616" max="4863" width="9" style="22"/>
    <col min="4864" max="4864" width="25" style="22" customWidth="1"/>
    <col min="4865" max="4865" width="33.25" style="22" customWidth="1"/>
    <col min="4866" max="4866" width="17.875" style="22" customWidth="1"/>
    <col min="4867" max="4867" width="19" style="22" customWidth="1"/>
    <col min="4868" max="4868" width="17.25" style="22" customWidth="1"/>
    <col min="4869" max="4870" width="25" style="22" customWidth="1"/>
    <col min="4871" max="4871" width="18" style="22" customWidth="1"/>
    <col min="4872" max="5119" width="9" style="22"/>
    <col min="5120" max="5120" width="25" style="22" customWidth="1"/>
    <col min="5121" max="5121" width="33.25" style="22" customWidth="1"/>
    <col min="5122" max="5122" width="17.875" style="22" customWidth="1"/>
    <col min="5123" max="5123" width="19" style="22" customWidth="1"/>
    <col min="5124" max="5124" width="17.25" style="22" customWidth="1"/>
    <col min="5125" max="5126" width="25" style="22" customWidth="1"/>
    <col min="5127" max="5127" width="18" style="22" customWidth="1"/>
    <col min="5128" max="5375" width="9" style="22"/>
    <col min="5376" max="5376" width="25" style="22" customWidth="1"/>
    <col min="5377" max="5377" width="33.25" style="22" customWidth="1"/>
    <col min="5378" max="5378" width="17.875" style="22" customWidth="1"/>
    <col min="5379" max="5379" width="19" style="22" customWidth="1"/>
    <col min="5380" max="5380" width="17.25" style="22" customWidth="1"/>
    <col min="5381" max="5382" width="25" style="22" customWidth="1"/>
    <col min="5383" max="5383" width="18" style="22" customWidth="1"/>
    <col min="5384" max="5631" width="9" style="22"/>
    <col min="5632" max="5632" width="25" style="22" customWidth="1"/>
    <col min="5633" max="5633" width="33.25" style="22" customWidth="1"/>
    <col min="5634" max="5634" width="17.875" style="22" customWidth="1"/>
    <col min="5635" max="5635" width="19" style="22" customWidth="1"/>
    <col min="5636" max="5636" width="17.25" style="22" customWidth="1"/>
    <col min="5637" max="5638" width="25" style="22" customWidth="1"/>
    <col min="5639" max="5639" width="18" style="22" customWidth="1"/>
    <col min="5640" max="5887" width="9" style="22"/>
    <col min="5888" max="5888" width="25" style="22" customWidth="1"/>
    <col min="5889" max="5889" width="33.25" style="22" customWidth="1"/>
    <col min="5890" max="5890" width="17.875" style="22" customWidth="1"/>
    <col min="5891" max="5891" width="19" style="22" customWidth="1"/>
    <col min="5892" max="5892" width="17.25" style="22" customWidth="1"/>
    <col min="5893" max="5894" width="25" style="22" customWidth="1"/>
    <col min="5895" max="5895" width="18" style="22" customWidth="1"/>
    <col min="5896" max="6143" width="9" style="22"/>
    <col min="6144" max="6144" width="25" style="22" customWidth="1"/>
    <col min="6145" max="6145" width="33.25" style="22" customWidth="1"/>
    <col min="6146" max="6146" width="17.875" style="22" customWidth="1"/>
    <col min="6147" max="6147" width="19" style="22" customWidth="1"/>
    <col min="6148" max="6148" width="17.25" style="22" customWidth="1"/>
    <col min="6149" max="6150" width="25" style="22" customWidth="1"/>
    <col min="6151" max="6151" width="18" style="22" customWidth="1"/>
    <col min="6152" max="6399" width="9" style="22"/>
    <col min="6400" max="6400" width="25" style="22" customWidth="1"/>
    <col min="6401" max="6401" width="33.25" style="22" customWidth="1"/>
    <col min="6402" max="6402" width="17.875" style="22" customWidth="1"/>
    <col min="6403" max="6403" width="19" style="22" customWidth="1"/>
    <col min="6404" max="6404" width="17.25" style="22" customWidth="1"/>
    <col min="6405" max="6406" width="25" style="22" customWidth="1"/>
    <col min="6407" max="6407" width="18" style="22" customWidth="1"/>
    <col min="6408" max="6655" width="9" style="22"/>
    <col min="6656" max="6656" width="25" style="22" customWidth="1"/>
    <col min="6657" max="6657" width="33.25" style="22" customWidth="1"/>
    <col min="6658" max="6658" width="17.875" style="22" customWidth="1"/>
    <col min="6659" max="6659" width="19" style="22" customWidth="1"/>
    <col min="6660" max="6660" width="17.25" style="22" customWidth="1"/>
    <col min="6661" max="6662" width="25" style="22" customWidth="1"/>
    <col min="6663" max="6663" width="18" style="22" customWidth="1"/>
    <col min="6664" max="6911" width="9" style="22"/>
    <col min="6912" max="6912" width="25" style="22" customWidth="1"/>
    <col min="6913" max="6913" width="33.25" style="22" customWidth="1"/>
    <col min="6914" max="6914" width="17.875" style="22" customWidth="1"/>
    <col min="6915" max="6915" width="19" style="22" customWidth="1"/>
    <col min="6916" max="6916" width="17.25" style="22" customWidth="1"/>
    <col min="6917" max="6918" width="25" style="22" customWidth="1"/>
    <col min="6919" max="6919" width="18" style="22" customWidth="1"/>
    <col min="6920" max="7167" width="9" style="22"/>
    <col min="7168" max="7168" width="25" style="22" customWidth="1"/>
    <col min="7169" max="7169" width="33.25" style="22" customWidth="1"/>
    <col min="7170" max="7170" width="17.875" style="22" customWidth="1"/>
    <col min="7171" max="7171" width="19" style="22" customWidth="1"/>
    <col min="7172" max="7172" width="17.25" style="22" customWidth="1"/>
    <col min="7173" max="7174" width="25" style="22" customWidth="1"/>
    <col min="7175" max="7175" width="18" style="22" customWidth="1"/>
    <col min="7176" max="7423" width="9" style="22"/>
    <col min="7424" max="7424" width="25" style="22" customWidth="1"/>
    <col min="7425" max="7425" width="33.25" style="22" customWidth="1"/>
    <col min="7426" max="7426" width="17.875" style="22" customWidth="1"/>
    <col min="7427" max="7427" width="19" style="22" customWidth="1"/>
    <col min="7428" max="7428" width="17.25" style="22" customWidth="1"/>
    <col min="7429" max="7430" width="25" style="22" customWidth="1"/>
    <col min="7431" max="7431" width="18" style="22" customWidth="1"/>
    <col min="7432" max="7679" width="9" style="22"/>
    <col min="7680" max="7680" width="25" style="22" customWidth="1"/>
    <col min="7681" max="7681" width="33.25" style="22" customWidth="1"/>
    <col min="7682" max="7682" width="17.875" style="22" customWidth="1"/>
    <col min="7683" max="7683" width="19" style="22" customWidth="1"/>
    <col min="7684" max="7684" width="17.25" style="22" customWidth="1"/>
    <col min="7685" max="7686" width="25" style="22" customWidth="1"/>
    <col min="7687" max="7687" width="18" style="22" customWidth="1"/>
    <col min="7688" max="7935" width="9" style="22"/>
    <col min="7936" max="7936" width="25" style="22" customWidth="1"/>
    <col min="7937" max="7937" width="33.25" style="22" customWidth="1"/>
    <col min="7938" max="7938" width="17.875" style="22" customWidth="1"/>
    <col min="7939" max="7939" width="19" style="22" customWidth="1"/>
    <col min="7940" max="7940" width="17.25" style="22" customWidth="1"/>
    <col min="7941" max="7942" width="25" style="22" customWidth="1"/>
    <col min="7943" max="7943" width="18" style="22" customWidth="1"/>
    <col min="7944" max="8191" width="9" style="22"/>
    <col min="8192" max="8192" width="25" style="22" customWidth="1"/>
    <col min="8193" max="8193" width="33.25" style="22" customWidth="1"/>
    <col min="8194" max="8194" width="17.875" style="22" customWidth="1"/>
    <col min="8195" max="8195" width="19" style="22" customWidth="1"/>
    <col min="8196" max="8196" width="17.25" style="22" customWidth="1"/>
    <col min="8197" max="8198" width="25" style="22" customWidth="1"/>
    <col min="8199" max="8199" width="18" style="22" customWidth="1"/>
    <col min="8200" max="8447" width="9" style="22"/>
    <col min="8448" max="8448" width="25" style="22" customWidth="1"/>
    <col min="8449" max="8449" width="33.25" style="22" customWidth="1"/>
    <col min="8450" max="8450" width="17.875" style="22" customWidth="1"/>
    <col min="8451" max="8451" width="19" style="22" customWidth="1"/>
    <col min="8452" max="8452" width="17.25" style="22" customWidth="1"/>
    <col min="8453" max="8454" width="25" style="22" customWidth="1"/>
    <col min="8455" max="8455" width="18" style="22" customWidth="1"/>
    <col min="8456" max="8703" width="9" style="22"/>
    <col min="8704" max="8704" width="25" style="22" customWidth="1"/>
    <col min="8705" max="8705" width="33.25" style="22" customWidth="1"/>
    <col min="8706" max="8706" width="17.875" style="22" customWidth="1"/>
    <col min="8707" max="8707" width="19" style="22" customWidth="1"/>
    <col min="8708" max="8708" width="17.25" style="22" customWidth="1"/>
    <col min="8709" max="8710" width="25" style="22" customWidth="1"/>
    <col min="8711" max="8711" width="18" style="22" customWidth="1"/>
    <col min="8712" max="8959" width="9" style="22"/>
    <col min="8960" max="8960" width="25" style="22" customWidth="1"/>
    <col min="8961" max="8961" width="33.25" style="22" customWidth="1"/>
    <col min="8962" max="8962" width="17.875" style="22" customWidth="1"/>
    <col min="8963" max="8963" width="19" style="22" customWidth="1"/>
    <col min="8964" max="8964" width="17.25" style="22" customWidth="1"/>
    <col min="8965" max="8966" width="25" style="22" customWidth="1"/>
    <col min="8967" max="8967" width="18" style="22" customWidth="1"/>
    <col min="8968" max="9215" width="9" style="22"/>
    <col min="9216" max="9216" width="25" style="22" customWidth="1"/>
    <col min="9217" max="9217" width="33.25" style="22" customWidth="1"/>
    <col min="9218" max="9218" width="17.875" style="22" customWidth="1"/>
    <col min="9219" max="9219" width="19" style="22" customWidth="1"/>
    <col min="9220" max="9220" width="17.25" style="22" customWidth="1"/>
    <col min="9221" max="9222" width="25" style="22" customWidth="1"/>
    <col min="9223" max="9223" width="18" style="22" customWidth="1"/>
    <col min="9224" max="9471" width="9" style="22"/>
    <col min="9472" max="9472" width="25" style="22" customWidth="1"/>
    <col min="9473" max="9473" width="33.25" style="22" customWidth="1"/>
    <col min="9474" max="9474" width="17.875" style="22" customWidth="1"/>
    <col min="9475" max="9475" width="19" style="22" customWidth="1"/>
    <col min="9476" max="9476" width="17.25" style="22" customWidth="1"/>
    <col min="9477" max="9478" width="25" style="22" customWidth="1"/>
    <col min="9479" max="9479" width="18" style="22" customWidth="1"/>
    <col min="9480" max="9727" width="9" style="22"/>
    <col min="9728" max="9728" width="25" style="22" customWidth="1"/>
    <col min="9729" max="9729" width="33.25" style="22" customWidth="1"/>
    <col min="9730" max="9730" width="17.875" style="22" customWidth="1"/>
    <col min="9731" max="9731" width="19" style="22" customWidth="1"/>
    <col min="9732" max="9732" width="17.25" style="22" customWidth="1"/>
    <col min="9733" max="9734" width="25" style="22" customWidth="1"/>
    <col min="9735" max="9735" width="18" style="22" customWidth="1"/>
    <col min="9736" max="9983" width="9" style="22"/>
    <col min="9984" max="9984" width="25" style="22" customWidth="1"/>
    <col min="9985" max="9985" width="33.25" style="22" customWidth="1"/>
    <col min="9986" max="9986" width="17.875" style="22" customWidth="1"/>
    <col min="9987" max="9987" width="19" style="22" customWidth="1"/>
    <col min="9988" max="9988" width="17.25" style="22" customWidth="1"/>
    <col min="9989" max="9990" width="25" style="22" customWidth="1"/>
    <col min="9991" max="9991" width="18" style="22" customWidth="1"/>
    <col min="9992" max="10239" width="9" style="22"/>
    <col min="10240" max="10240" width="25" style="22" customWidth="1"/>
    <col min="10241" max="10241" width="33.25" style="22" customWidth="1"/>
    <col min="10242" max="10242" width="17.875" style="22" customWidth="1"/>
    <col min="10243" max="10243" width="19" style="22" customWidth="1"/>
    <col min="10244" max="10244" width="17.25" style="22" customWidth="1"/>
    <col min="10245" max="10246" width="25" style="22" customWidth="1"/>
    <col min="10247" max="10247" width="18" style="22" customWidth="1"/>
    <col min="10248" max="10495" width="9" style="22"/>
    <col min="10496" max="10496" width="25" style="22" customWidth="1"/>
    <col min="10497" max="10497" width="33.25" style="22" customWidth="1"/>
    <col min="10498" max="10498" width="17.875" style="22" customWidth="1"/>
    <col min="10499" max="10499" width="19" style="22" customWidth="1"/>
    <col min="10500" max="10500" width="17.25" style="22" customWidth="1"/>
    <col min="10501" max="10502" width="25" style="22" customWidth="1"/>
    <col min="10503" max="10503" width="18" style="22" customWidth="1"/>
    <col min="10504" max="10751" width="9" style="22"/>
    <col min="10752" max="10752" width="25" style="22" customWidth="1"/>
    <col min="10753" max="10753" width="33.25" style="22" customWidth="1"/>
    <col min="10754" max="10754" width="17.875" style="22" customWidth="1"/>
    <col min="10755" max="10755" width="19" style="22" customWidth="1"/>
    <col min="10756" max="10756" width="17.25" style="22" customWidth="1"/>
    <col min="10757" max="10758" width="25" style="22" customWidth="1"/>
    <col min="10759" max="10759" width="18" style="22" customWidth="1"/>
    <col min="10760" max="11007" width="9" style="22"/>
    <col min="11008" max="11008" width="25" style="22" customWidth="1"/>
    <col min="11009" max="11009" width="33.25" style="22" customWidth="1"/>
    <col min="11010" max="11010" width="17.875" style="22" customWidth="1"/>
    <col min="11011" max="11011" width="19" style="22" customWidth="1"/>
    <col min="11012" max="11012" width="17.25" style="22" customWidth="1"/>
    <col min="11013" max="11014" width="25" style="22" customWidth="1"/>
    <col min="11015" max="11015" width="18" style="22" customWidth="1"/>
    <col min="11016" max="11263" width="9" style="22"/>
    <col min="11264" max="11264" width="25" style="22" customWidth="1"/>
    <col min="11265" max="11265" width="33.25" style="22" customWidth="1"/>
    <col min="11266" max="11266" width="17.875" style="22" customWidth="1"/>
    <col min="11267" max="11267" width="19" style="22" customWidth="1"/>
    <col min="11268" max="11268" width="17.25" style="22" customWidth="1"/>
    <col min="11269" max="11270" width="25" style="22" customWidth="1"/>
    <col min="11271" max="11271" width="18" style="22" customWidth="1"/>
    <col min="11272" max="11519" width="9" style="22"/>
    <col min="11520" max="11520" width="25" style="22" customWidth="1"/>
    <col min="11521" max="11521" width="33.25" style="22" customWidth="1"/>
    <col min="11522" max="11522" width="17.875" style="22" customWidth="1"/>
    <col min="11523" max="11523" width="19" style="22" customWidth="1"/>
    <col min="11524" max="11524" width="17.25" style="22" customWidth="1"/>
    <col min="11525" max="11526" width="25" style="22" customWidth="1"/>
    <col min="11527" max="11527" width="18" style="22" customWidth="1"/>
    <col min="11528" max="11775" width="9" style="22"/>
    <col min="11776" max="11776" width="25" style="22" customWidth="1"/>
    <col min="11777" max="11777" width="33.25" style="22" customWidth="1"/>
    <col min="11778" max="11778" width="17.875" style="22" customWidth="1"/>
    <col min="11779" max="11779" width="19" style="22" customWidth="1"/>
    <col min="11780" max="11780" width="17.25" style="22" customWidth="1"/>
    <col min="11781" max="11782" width="25" style="22" customWidth="1"/>
    <col min="11783" max="11783" width="18" style="22" customWidth="1"/>
    <col min="11784" max="12031" width="9" style="22"/>
    <col min="12032" max="12032" width="25" style="22" customWidth="1"/>
    <col min="12033" max="12033" width="33.25" style="22" customWidth="1"/>
    <col min="12034" max="12034" width="17.875" style="22" customWidth="1"/>
    <col min="12035" max="12035" width="19" style="22" customWidth="1"/>
    <col min="12036" max="12036" width="17.25" style="22" customWidth="1"/>
    <col min="12037" max="12038" width="25" style="22" customWidth="1"/>
    <col min="12039" max="12039" width="18" style="22" customWidth="1"/>
    <col min="12040" max="12287" width="9" style="22"/>
    <col min="12288" max="12288" width="25" style="22" customWidth="1"/>
    <col min="12289" max="12289" width="33.25" style="22" customWidth="1"/>
    <col min="12290" max="12290" width="17.875" style="22" customWidth="1"/>
    <col min="12291" max="12291" width="19" style="22" customWidth="1"/>
    <col min="12292" max="12292" width="17.25" style="22" customWidth="1"/>
    <col min="12293" max="12294" width="25" style="22" customWidth="1"/>
    <col min="12295" max="12295" width="18" style="22" customWidth="1"/>
    <col min="12296" max="12543" width="9" style="22"/>
    <col min="12544" max="12544" width="25" style="22" customWidth="1"/>
    <col min="12545" max="12545" width="33.25" style="22" customWidth="1"/>
    <col min="12546" max="12546" width="17.875" style="22" customWidth="1"/>
    <col min="12547" max="12547" width="19" style="22" customWidth="1"/>
    <col min="12548" max="12548" width="17.25" style="22" customWidth="1"/>
    <col min="12549" max="12550" width="25" style="22" customWidth="1"/>
    <col min="12551" max="12551" width="18" style="22" customWidth="1"/>
    <col min="12552" max="12799" width="9" style="22"/>
    <col min="12800" max="12800" width="25" style="22" customWidth="1"/>
    <col min="12801" max="12801" width="33.25" style="22" customWidth="1"/>
    <col min="12802" max="12802" width="17.875" style="22" customWidth="1"/>
    <col min="12803" max="12803" width="19" style="22" customWidth="1"/>
    <col min="12804" max="12804" width="17.25" style="22" customWidth="1"/>
    <col min="12805" max="12806" width="25" style="22" customWidth="1"/>
    <col min="12807" max="12807" width="18" style="22" customWidth="1"/>
    <col min="12808" max="13055" width="9" style="22"/>
    <col min="13056" max="13056" width="25" style="22" customWidth="1"/>
    <col min="13057" max="13057" width="33.25" style="22" customWidth="1"/>
    <col min="13058" max="13058" width="17.875" style="22" customWidth="1"/>
    <col min="13059" max="13059" width="19" style="22" customWidth="1"/>
    <col min="13060" max="13060" width="17.25" style="22" customWidth="1"/>
    <col min="13061" max="13062" width="25" style="22" customWidth="1"/>
    <col min="13063" max="13063" width="18" style="22" customWidth="1"/>
    <col min="13064" max="13311" width="9" style="22"/>
    <col min="13312" max="13312" width="25" style="22" customWidth="1"/>
    <col min="13313" max="13313" width="33.25" style="22" customWidth="1"/>
    <col min="13314" max="13314" width="17.875" style="22" customWidth="1"/>
    <col min="13315" max="13315" width="19" style="22" customWidth="1"/>
    <col min="13316" max="13316" width="17.25" style="22" customWidth="1"/>
    <col min="13317" max="13318" width="25" style="22" customWidth="1"/>
    <col min="13319" max="13319" width="18" style="22" customWidth="1"/>
    <col min="13320" max="13567" width="9" style="22"/>
    <col min="13568" max="13568" width="25" style="22" customWidth="1"/>
    <col min="13569" max="13569" width="33.25" style="22" customWidth="1"/>
    <col min="13570" max="13570" width="17.875" style="22" customWidth="1"/>
    <col min="13571" max="13571" width="19" style="22" customWidth="1"/>
    <col min="13572" max="13572" width="17.25" style="22" customWidth="1"/>
    <col min="13573" max="13574" width="25" style="22" customWidth="1"/>
    <col min="13575" max="13575" width="18" style="22" customWidth="1"/>
    <col min="13576" max="13823" width="9" style="22"/>
    <col min="13824" max="13824" width="25" style="22" customWidth="1"/>
    <col min="13825" max="13825" width="33.25" style="22" customWidth="1"/>
    <col min="13826" max="13826" width="17.875" style="22" customWidth="1"/>
    <col min="13827" max="13827" width="19" style="22" customWidth="1"/>
    <col min="13828" max="13828" width="17.25" style="22" customWidth="1"/>
    <col min="13829" max="13830" width="25" style="22" customWidth="1"/>
    <col min="13831" max="13831" width="18" style="22" customWidth="1"/>
    <col min="13832" max="14079" width="9" style="22"/>
    <col min="14080" max="14080" width="25" style="22" customWidth="1"/>
    <col min="14081" max="14081" width="33.25" style="22" customWidth="1"/>
    <col min="14082" max="14082" width="17.875" style="22" customWidth="1"/>
    <col min="14083" max="14083" width="19" style="22" customWidth="1"/>
    <col min="14084" max="14084" width="17.25" style="22" customWidth="1"/>
    <col min="14085" max="14086" width="25" style="22" customWidth="1"/>
    <col min="14087" max="14087" width="18" style="22" customWidth="1"/>
    <col min="14088" max="14335" width="9" style="22"/>
    <col min="14336" max="14336" width="25" style="22" customWidth="1"/>
    <col min="14337" max="14337" width="33.25" style="22" customWidth="1"/>
    <col min="14338" max="14338" width="17.875" style="22" customWidth="1"/>
    <col min="14339" max="14339" width="19" style="22" customWidth="1"/>
    <col min="14340" max="14340" width="17.25" style="22" customWidth="1"/>
    <col min="14341" max="14342" width="25" style="22" customWidth="1"/>
    <col min="14343" max="14343" width="18" style="22" customWidth="1"/>
    <col min="14344" max="14591" width="9" style="22"/>
    <col min="14592" max="14592" width="25" style="22" customWidth="1"/>
    <col min="14593" max="14593" width="33.25" style="22" customWidth="1"/>
    <col min="14594" max="14594" width="17.875" style="22" customWidth="1"/>
    <col min="14595" max="14595" width="19" style="22" customWidth="1"/>
    <col min="14596" max="14596" width="17.25" style="22" customWidth="1"/>
    <col min="14597" max="14598" width="25" style="22" customWidth="1"/>
    <col min="14599" max="14599" width="18" style="22" customWidth="1"/>
    <col min="14600" max="14847" width="9" style="22"/>
    <col min="14848" max="14848" width="25" style="22" customWidth="1"/>
    <col min="14849" max="14849" width="33.25" style="22" customWidth="1"/>
    <col min="14850" max="14850" width="17.875" style="22" customWidth="1"/>
    <col min="14851" max="14851" width="19" style="22" customWidth="1"/>
    <col min="14852" max="14852" width="17.25" style="22" customWidth="1"/>
    <col min="14853" max="14854" width="25" style="22" customWidth="1"/>
    <col min="14855" max="14855" width="18" style="22" customWidth="1"/>
    <col min="14856" max="15103" width="9" style="22"/>
    <col min="15104" max="15104" width="25" style="22" customWidth="1"/>
    <col min="15105" max="15105" width="33.25" style="22" customWidth="1"/>
    <col min="15106" max="15106" width="17.875" style="22" customWidth="1"/>
    <col min="15107" max="15107" width="19" style="22" customWidth="1"/>
    <col min="15108" max="15108" width="17.25" style="22" customWidth="1"/>
    <col min="15109" max="15110" width="25" style="22" customWidth="1"/>
    <col min="15111" max="15111" width="18" style="22" customWidth="1"/>
    <col min="15112" max="15359" width="9" style="22"/>
    <col min="15360" max="15360" width="25" style="22" customWidth="1"/>
    <col min="15361" max="15361" width="33.25" style="22" customWidth="1"/>
    <col min="15362" max="15362" width="17.875" style="22" customWidth="1"/>
    <col min="15363" max="15363" width="19" style="22" customWidth="1"/>
    <col min="15364" max="15364" width="17.25" style="22" customWidth="1"/>
    <col min="15365" max="15366" width="25" style="22" customWidth="1"/>
    <col min="15367" max="15367" width="18" style="22" customWidth="1"/>
    <col min="15368" max="15615" width="9" style="22"/>
    <col min="15616" max="15616" width="25" style="22" customWidth="1"/>
    <col min="15617" max="15617" width="33.25" style="22" customWidth="1"/>
    <col min="15618" max="15618" width="17.875" style="22" customWidth="1"/>
    <col min="15619" max="15619" width="19" style="22" customWidth="1"/>
    <col min="15620" max="15620" width="17.25" style="22" customWidth="1"/>
    <col min="15621" max="15622" width="25" style="22" customWidth="1"/>
    <col min="15623" max="15623" width="18" style="22" customWidth="1"/>
    <col min="15624" max="15871" width="9" style="22"/>
    <col min="15872" max="15872" width="25" style="22" customWidth="1"/>
    <col min="15873" max="15873" width="33.25" style="22" customWidth="1"/>
    <col min="15874" max="15874" width="17.875" style="22" customWidth="1"/>
    <col min="15875" max="15875" width="19" style="22" customWidth="1"/>
    <col min="15876" max="15876" width="17.25" style="22" customWidth="1"/>
    <col min="15877" max="15878" width="25" style="22" customWidth="1"/>
    <col min="15879" max="15879" width="18" style="22" customWidth="1"/>
    <col min="15880" max="16127" width="9" style="22"/>
    <col min="16128" max="16128" width="25" style="22" customWidth="1"/>
    <col min="16129" max="16129" width="33.25" style="22" customWidth="1"/>
    <col min="16130" max="16130" width="17.875" style="22" customWidth="1"/>
    <col min="16131" max="16131" width="19" style="22" customWidth="1"/>
    <col min="16132" max="16132" width="17.25" style="22" customWidth="1"/>
    <col min="16133" max="16134" width="25" style="22" customWidth="1"/>
    <col min="16135" max="16135" width="18" style="22" customWidth="1"/>
    <col min="16136" max="16384" width="9" style="22"/>
  </cols>
  <sheetData>
    <row r="1" ht="0.95" customHeight="1" spans="1:7">
      <c r="A1" s="23"/>
      <c r="B1" s="23"/>
      <c r="C1" s="23"/>
      <c r="D1" s="23"/>
      <c r="E1" s="23"/>
      <c r="F1" s="23"/>
      <c r="G1" s="23"/>
    </row>
    <row r="2" ht="24.95" customHeight="1" spans="1:7">
      <c r="A2" s="24" t="s">
        <v>97</v>
      </c>
      <c r="B2" s="24"/>
      <c r="C2" s="24"/>
      <c r="D2" s="24"/>
      <c r="E2" s="24"/>
      <c r="F2" s="25"/>
      <c r="G2" s="25"/>
    </row>
    <row r="3" s="19" customFormat="1" ht="28" customHeight="1" spans="1:7">
      <c r="A3" s="26" t="s">
        <v>1</v>
      </c>
      <c r="B3" s="26"/>
      <c r="C3" s="26"/>
      <c r="D3" s="27"/>
      <c r="E3" s="28" t="s">
        <v>2</v>
      </c>
    </row>
    <row r="4" ht="21.95" customHeight="1" spans="1:7">
      <c r="A4" s="29" t="s">
        <v>98</v>
      </c>
      <c r="B4" s="30"/>
      <c r="C4" s="29" t="s">
        <v>99</v>
      </c>
      <c r="D4" s="30"/>
      <c r="E4" s="30"/>
      <c r="F4" s="31"/>
      <c r="G4" s="32"/>
    </row>
    <row r="5" ht="21.95" customHeight="1" spans="1:7">
      <c r="A5" s="29" t="s">
        <v>100</v>
      </c>
      <c r="B5" s="33" t="s">
        <v>101</v>
      </c>
      <c r="C5" s="29" t="s">
        <v>102</v>
      </c>
      <c r="D5" s="29" t="s">
        <v>103</v>
      </c>
      <c r="E5" s="29" t="s">
        <v>104</v>
      </c>
      <c r="F5" s="31"/>
      <c r="G5" s="32"/>
    </row>
    <row r="6" ht="21.95" customHeight="1" spans="1:7">
      <c r="A6" s="34" t="s">
        <v>102</v>
      </c>
      <c r="B6" s="35"/>
      <c r="C6" s="36">
        <f>D6+E6</f>
        <v>2036.71</v>
      </c>
      <c r="D6" s="36">
        <f>D7+D8+D12</f>
        <v>1583.78</v>
      </c>
      <c r="E6" s="36">
        <f>E7+E8+E12</f>
        <v>452.93</v>
      </c>
      <c r="F6" s="37"/>
      <c r="G6" s="38"/>
    </row>
    <row r="7" ht="21.95" customHeight="1" spans="1:7">
      <c r="A7" s="39" t="s">
        <v>105</v>
      </c>
      <c r="B7" s="40" t="s">
        <v>106</v>
      </c>
      <c r="C7" s="36">
        <f t="shared" ref="C7:C15" si="0">D7+E7</f>
        <v>0</v>
      </c>
      <c r="D7" s="41"/>
      <c r="E7" s="41"/>
      <c r="F7" s="37"/>
      <c r="G7" s="38"/>
    </row>
    <row r="8" ht="21.95" customHeight="1" spans="1:7">
      <c r="A8" s="39" t="s">
        <v>107</v>
      </c>
      <c r="B8" s="40" t="s">
        <v>108</v>
      </c>
      <c r="C8" s="36">
        <f t="shared" si="0"/>
        <v>0</v>
      </c>
      <c r="D8" s="36">
        <f>D9+D10+D11</f>
        <v>0</v>
      </c>
      <c r="E8" s="41"/>
      <c r="F8" s="42"/>
      <c r="G8" s="23"/>
    </row>
    <row r="9" ht="21.95" customHeight="1" spans="1:7">
      <c r="A9" s="43" t="s">
        <v>109</v>
      </c>
      <c r="B9" s="44" t="s">
        <v>110</v>
      </c>
      <c r="C9" s="36"/>
      <c r="D9" s="41"/>
      <c r="E9" s="41"/>
      <c r="F9" s="42"/>
      <c r="G9" s="23"/>
    </row>
    <row r="10" ht="21.95" customHeight="1" spans="1:7">
      <c r="A10" s="43" t="s">
        <v>111</v>
      </c>
      <c r="B10" s="44" t="s">
        <v>112</v>
      </c>
      <c r="C10" s="36">
        <f t="shared" si="0"/>
        <v>0</v>
      </c>
      <c r="D10" s="41"/>
      <c r="E10" s="41"/>
      <c r="F10" s="42"/>
      <c r="G10" s="23"/>
    </row>
    <row r="11" ht="21.95" customHeight="1" spans="1:7">
      <c r="A11" s="43" t="s">
        <v>113</v>
      </c>
      <c r="B11" s="44" t="s">
        <v>114</v>
      </c>
      <c r="C11" s="36">
        <f t="shared" si="0"/>
        <v>0</v>
      </c>
      <c r="D11" s="41"/>
      <c r="E11" s="41"/>
      <c r="F11" s="42"/>
      <c r="G11" s="23"/>
    </row>
    <row r="12" ht="21.95" customHeight="1" spans="1:7">
      <c r="A12" s="39" t="s">
        <v>115</v>
      </c>
      <c r="B12" s="40" t="s">
        <v>116</v>
      </c>
      <c r="C12" s="45">
        <f t="shared" si="0"/>
        <v>2036.71</v>
      </c>
      <c r="D12" s="45">
        <v>1583.78</v>
      </c>
      <c r="E12" s="41">
        <v>452.93</v>
      </c>
      <c r="F12" s="37"/>
      <c r="G12" s="38"/>
    </row>
    <row r="13" ht="21.95" customHeight="1" spans="1:7">
      <c r="A13" s="39" t="s">
        <v>115</v>
      </c>
      <c r="B13" s="46" t="s">
        <v>116</v>
      </c>
      <c r="C13" s="45">
        <f t="shared" si="0"/>
        <v>2036.71</v>
      </c>
      <c r="D13" s="45">
        <v>1583.78</v>
      </c>
      <c r="E13" s="41">
        <v>452.93</v>
      </c>
      <c r="F13" s="42"/>
      <c r="G13" s="23"/>
    </row>
    <row r="14" ht="21.95" customHeight="1" spans="1:7">
      <c r="A14" s="43">
        <v>21002</v>
      </c>
      <c r="B14" s="44" t="s">
        <v>117</v>
      </c>
      <c r="C14" s="45">
        <f t="shared" si="0"/>
        <v>2036.71</v>
      </c>
      <c r="D14" s="45">
        <v>1583.78</v>
      </c>
      <c r="E14" s="41">
        <v>452.93</v>
      </c>
      <c r="F14" s="42"/>
      <c r="G14" s="23"/>
    </row>
    <row r="15" ht="21.95" customHeight="1" spans="1:7">
      <c r="A15" s="39" t="s">
        <v>118</v>
      </c>
      <c r="B15" s="40" t="s">
        <v>119</v>
      </c>
      <c r="C15" s="45">
        <f t="shared" si="0"/>
        <v>2036.71</v>
      </c>
      <c r="D15" s="45">
        <v>1583.78</v>
      </c>
      <c r="E15" s="41">
        <v>452.93</v>
      </c>
      <c r="F15" s="42"/>
      <c r="G15" s="23"/>
    </row>
    <row r="16" ht="21.95" customHeight="1" spans="1:7">
      <c r="A16" s="43"/>
      <c r="B16" s="43"/>
      <c r="C16" s="41"/>
      <c r="D16" s="41"/>
      <c r="E16" s="41"/>
      <c r="F16" s="47"/>
      <c r="G16" s="23"/>
    </row>
    <row r="17" ht="21.95" customHeight="1" spans="1:7">
      <c r="A17" s="39"/>
      <c r="B17" s="39"/>
      <c r="C17" s="48"/>
      <c r="D17" s="48"/>
      <c r="E17" s="41"/>
      <c r="F17" s="42"/>
      <c r="G17" s="23"/>
    </row>
    <row r="18" ht="21.95" customHeight="1" spans="1:7">
      <c r="A18" s="43"/>
      <c r="B18" s="43"/>
      <c r="C18" s="41"/>
      <c r="D18" s="41"/>
      <c r="E18" s="41"/>
      <c r="F18" s="42"/>
      <c r="G18" s="23"/>
    </row>
    <row r="19" ht="21.95" customHeight="1" spans="1:7">
      <c r="A19" s="39"/>
      <c r="B19" s="39"/>
      <c r="C19" s="49"/>
      <c r="D19" s="48"/>
      <c r="E19" s="41"/>
      <c r="F19" s="42"/>
      <c r="G19" s="23"/>
    </row>
    <row r="20" ht="21.95" customHeight="1" spans="1:7">
      <c r="A20" s="43"/>
      <c r="B20" s="43"/>
      <c r="C20" s="41"/>
      <c r="D20" s="41"/>
      <c r="E20" s="41"/>
      <c r="F20" s="42"/>
      <c r="G20" s="23"/>
    </row>
    <row r="21" ht="21.95" customHeight="1" spans="1:7">
      <c r="A21" s="39" t="s">
        <v>120</v>
      </c>
      <c r="B21" s="40" t="s">
        <v>121</v>
      </c>
      <c r="C21" s="41"/>
      <c r="D21" s="41"/>
      <c r="E21" s="41"/>
      <c r="F21" s="37"/>
      <c r="G21" s="38"/>
    </row>
    <row r="22" ht="21.95" customHeight="1" spans="1:7">
      <c r="A22" s="39" t="s">
        <v>122</v>
      </c>
      <c r="B22" s="40" t="s">
        <v>123</v>
      </c>
      <c r="C22" s="48"/>
      <c r="D22" s="48"/>
      <c r="E22" s="41"/>
      <c r="F22" s="42"/>
      <c r="G22" s="23"/>
    </row>
    <row r="23" ht="21.95" customHeight="1" spans="1:7">
      <c r="A23" s="43" t="s">
        <v>124</v>
      </c>
      <c r="B23" s="44" t="s">
        <v>125</v>
      </c>
      <c r="C23" s="41"/>
      <c r="D23" s="41"/>
      <c r="E23" s="41"/>
      <c r="F23" s="42"/>
      <c r="G23" s="23"/>
    </row>
    <row r="24" s="20" customFormat="1" ht="18.95" customHeight="1" spans="1:7">
      <c r="A24" s="50" t="s">
        <v>126</v>
      </c>
    </row>
    <row r="25" s="21" customFormat="1" ht="18" customHeight="1" spans="1:7">
      <c r="A25" s="50" t="s">
        <v>127</v>
      </c>
    </row>
  </sheetData>
  <mergeCells count="5">
    <mergeCell ref="A2:E2"/>
    <mergeCell ref="A3:C3"/>
    <mergeCell ref="A4:B4"/>
    <mergeCell ref="C4:E4"/>
    <mergeCell ref="A6:B6"/>
  </mergeCells>
  <printOptions horizontalCentered="1"/>
  <pageMargins left="0.700694444444445" right="0.700694444444445" top="0.357638888888889" bottom="0.357638888888889" header="0.298611111111111" footer="0.298611111111111"/>
  <pageSetup paperSize="9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abSelected="1" workbookViewId="0">
      <selection activeCell="H9" sqref="H9:K9"/>
    </sheetView>
  </sheetViews>
  <sheetFormatPr defaultColWidth="9" defaultRowHeight="19.15" customHeight="1"/>
  <cols>
    <col min="1" max="1" width="6.125" style="1" customWidth="1"/>
    <col min="2" max="2" width="7.625" style="1" customWidth="1"/>
    <col min="3" max="3" width="11.25" style="1" customWidth="1"/>
    <col min="4" max="4" width="2.75" style="1" hidden="1" customWidth="1"/>
    <col min="5" max="6" width="8.375" style="1" customWidth="1"/>
    <col min="7" max="7" width="19.625" style="1" customWidth="1"/>
    <col min="8" max="9" width="8.375" style="1" customWidth="1"/>
    <col min="10" max="10" width="5.5" style="1" customWidth="1"/>
    <col min="11" max="11" width="17.875" style="2" customWidth="1"/>
    <col min="12" max="256" width="8.875" style="1"/>
    <col min="257" max="16384" width="9" style="1"/>
  </cols>
  <sheetData>
    <row r="1" s="1" customFormat="1" customHeight="1" spans="1:11">
      <c r="A1" s="3"/>
      <c r="B1" s="3"/>
      <c r="K1" s="2"/>
    </row>
    <row r="2" s="1" customFormat="1" ht="34.9" customHeight="1" spans="1:11">
      <c r="A2" s="4" t="s">
        <v>128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1" customFormat="1" ht="27" customHeight="1" spans="1:11">
      <c r="A3" s="5" t="s">
        <v>129</v>
      </c>
      <c r="B3" s="5"/>
      <c r="C3" s="5"/>
      <c r="D3" s="5"/>
      <c r="E3" s="5"/>
      <c r="F3" s="5"/>
      <c r="G3" s="5"/>
      <c r="H3" s="5"/>
      <c r="I3" s="5"/>
      <c r="J3" s="5"/>
      <c r="K3" s="5"/>
    </row>
    <row r="4" s="1" customFormat="1" ht="24" customHeight="1" spans="1:11">
      <c r="A4" s="6" t="s">
        <v>130</v>
      </c>
      <c r="B4" s="6"/>
      <c r="C4" s="6"/>
      <c r="D4" s="6"/>
      <c r="E4" s="6" t="s">
        <v>131</v>
      </c>
      <c r="F4" s="6"/>
      <c r="G4" s="6"/>
      <c r="H4" s="6"/>
      <c r="I4" s="6"/>
      <c r="J4" s="6"/>
      <c r="K4" s="6"/>
    </row>
    <row r="5" s="1" customFormat="1" ht="24" customHeight="1" spans="1:11">
      <c r="A5" s="7" t="s">
        <v>132</v>
      </c>
      <c r="B5" s="8"/>
      <c r="C5" s="8"/>
      <c r="D5" s="9"/>
      <c r="E5" s="7" t="s">
        <v>133</v>
      </c>
      <c r="F5" s="8"/>
      <c r="G5" s="8"/>
      <c r="H5" s="8"/>
      <c r="I5" s="8"/>
      <c r="J5" s="8"/>
      <c r="K5" s="10"/>
    </row>
    <row r="6" s="1" customFormat="1" ht="24" customHeight="1" spans="1:11">
      <c r="A6" s="6" t="s">
        <v>134</v>
      </c>
      <c r="B6" s="6"/>
      <c r="C6" s="6"/>
      <c r="D6" s="6"/>
      <c r="E6" s="6" t="s">
        <v>135</v>
      </c>
      <c r="F6" s="6"/>
      <c r="G6" s="6"/>
      <c r="H6" s="11">
        <v>15480.71</v>
      </c>
      <c r="I6" s="11"/>
      <c r="J6" s="11"/>
      <c r="K6" s="11"/>
    </row>
    <row r="7" s="1" customFormat="1" ht="24" customHeight="1" spans="1:11">
      <c r="A7" s="6"/>
      <c r="B7" s="6"/>
      <c r="C7" s="6"/>
      <c r="D7" s="6"/>
      <c r="E7" s="6"/>
      <c r="F7" s="6"/>
      <c r="G7" s="6"/>
      <c r="H7" s="11"/>
      <c r="I7" s="11"/>
      <c r="J7" s="11"/>
      <c r="K7" s="11"/>
    </row>
    <row r="8" s="1" customFormat="1" ht="24" customHeight="1" spans="1:11">
      <c r="A8" s="6"/>
      <c r="B8" s="6"/>
      <c r="C8" s="6"/>
      <c r="D8" s="6"/>
      <c r="E8" s="6" t="s">
        <v>136</v>
      </c>
      <c r="F8" s="6"/>
      <c r="G8" s="6"/>
      <c r="H8" s="11">
        <v>2036.71</v>
      </c>
      <c r="I8" s="11"/>
      <c r="J8" s="11"/>
      <c r="K8" s="11"/>
    </row>
    <row r="9" s="1" customFormat="1" ht="24" customHeight="1" spans="1:11">
      <c r="A9" s="6"/>
      <c r="B9" s="6"/>
      <c r="C9" s="6"/>
      <c r="D9" s="6"/>
      <c r="E9" s="6" t="s">
        <v>137</v>
      </c>
      <c r="F9" s="6"/>
      <c r="G9" s="6"/>
      <c r="H9" s="11">
        <f>1110+12334</f>
        <v>13444</v>
      </c>
      <c r="I9" s="11"/>
      <c r="J9" s="11"/>
      <c r="K9" s="11"/>
    </row>
    <row r="10" s="1" customFormat="1" ht="21" customHeight="1" spans="1:11">
      <c r="A10" s="6" t="s">
        <v>138</v>
      </c>
      <c r="B10" s="12" t="s">
        <v>139</v>
      </c>
      <c r="C10" s="12"/>
      <c r="D10" s="12"/>
      <c r="E10" s="12"/>
      <c r="F10" s="12"/>
      <c r="G10" s="12"/>
      <c r="H10" s="12"/>
      <c r="I10" s="12"/>
      <c r="J10" s="12"/>
      <c r="K10" s="6"/>
    </row>
    <row r="11" s="1" customFormat="1" ht="72" customHeight="1" spans="1:11">
      <c r="A11" s="6"/>
      <c r="B11" s="12"/>
      <c r="C11" s="12"/>
      <c r="D11" s="12"/>
      <c r="E11" s="12"/>
      <c r="F11" s="12"/>
      <c r="G11" s="12"/>
      <c r="H11" s="12"/>
      <c r="I11" s="12"/>
      <c r="J11" s="12"/>
      <c r="K11" s="6"/>
    </row>
    <row r="12" s="1" customFormat="1" ht="34" customHeight="1" spans="1:11">
      <c r="A12" s="6" t="s">
        <v>140</v>
      </c>
      <c r="B12" s="6" t="s">
        <v>141</v>
      </c>
      <c r="C12" s="6" t="s">
        <v>142</v>
      </c>
      <c r="D12" s="13" t="s">
        <v>143</v>
      </c>
      <c r="E12" s="6"/>
      <c r="F12" s="6"/>
      <c r="G12" s="6"/>
      <c r="H12" s="6" t="s">
        <v>144</v>
      </c>
      <c r="I12" s="6"/>
      <c r="J12" s="6"/>
      <c r="K12" s="6" t="s">
        <v>145</v>
      </c>
    </row>
    <row r="13" s="1" customFormat="1" ht="34" customHeight="1" spans="1:11">
      <c r="A13" s="6"/>
      <c r="B13" s="6" t="s">
        <v>146</v>
      </c>
      <c r="C13" s="6" t="s">
        <v>147</v>
      </c>
      <c r="D13" s="6" t="s">
        <v>148</v>
      </c>
      <c r="E13" s="6"/>
      <c r="F13" s="6"/>
      <c r="G13" s="6"/>
      <c r="H13" s="6" t="s">
        <v>149</v>
      </c>
      <c r="I13" s="6"/>
      <c r="J13" s="6"/>
      <c r="K13" s="14"/>
    </row>
    <row r="14" s="1" customFormat="1" ht="34" customHeight="1" spans="1:11">
      <c r="A14" s="6"/>
      <c r="B14" s="6"/>
      <c r="C14" s="6"/>
      <c r="D14" s="6" t="s">
        <v>150</v>
      </c>
      <c r="E14" s="6"/>
      <c r="F14" s="6"/>
      <c r="G14" s="6"/>
      <c r="H14" s="6" t="s">
        <v>151</v>
      </c>
      <c r="I14" s="6"/>
      <c r="J14" s="6"/>
      <c r="K14" s="6"/>
    </row>
    <row r="15" s="1" customFormat="1" ht="34" customHeight="1" spans="1:11">
      <c r="A15" s="6"/>
      <c r="B15" s="6"/>
      <c r="C15" s="6"/>
      <c r="D15" s="6" t="s">
        <v>152</v>
      </c>
      <c r="E15" s="6"/>
      <c r="F15" s="6"/>
      <c r="G15" s="6"/>
      <c r="H15" s="6" t="s">
        <v>153</v>
      </c>
      <c r="I15" s="6"/>
      <c r="J15" s="6"/>
      <c r="K15" s="6"/>
    </row>
    <row r="16" s="1" customFormat="1" ht="34" customHeight="1" spans="1:11">
      <c r="A16" s="6"/>
      <c r="B16" s="6"/>
      <c r="C16" s="6" t="s">
        <v>154</v>
      </c>
      <c r="D16" s="6" t="s">
        <v>155</v>
      </c>
      <c r="E16" s="6"/>
      <c r="F16" s="6"/>
      <c r="G16" s="6"/>
      <c r="H16" s="6" t="s">
        <v>156</v>
      </c>
      <c r="I16" s="6"/>
      <c r="J16" s="6"/>
      <c r="K16" s="14"/>
    </row>
    <row r="17" s="1" customFormat="1" ht="34" customHeight="1" spans="1:11">
      <c r="A17" s="6"/>
      <c r="B17" s="6"/>
      <c r="C17" s="6"/>
      <c r="D17" s="6" t="s">
        <v>157</v>
      </c>
      <c r="E17" s="6"/>
      <c r="F17" s="6"/>
      <c r="G17" s="6"/>
      <c r="H17" s="6" t="s">
        <v>156</v>
      </c>
      <c r="I17" s="6"/>
      <c r="J17" s="6"/>
      <c r="K17" s="14"/>
    </row>
    <row r="18" s="1" customFormat="1" ht="34" customHeight="1" spans="1:11">
      <c r="A18" s="6"/>
      <c r="B18" s="6"/>
      <c r="C18" s="6"/>
      <c r="D18" s="6"/>
      <c r="E18" s="15" t="s">
        <v>158</v>
      </c>
      <c r="F18" s="16"/>
      <c r="G18" s="17"/>
      <c r="H18" s="7" t="s">
        <v>156</v>
      </c>
      <c r="I18" s="8"/>
      <c r="J18" s="10"/>
      <c r="K18" s="14"/>
    </row>
    <row r="19" s="1" customFormat="1" ht="34" customHeight="1" spans="1:11">
      <c r="A19" s="6"/>
      <c r="B19" s="6"/>
      <c r="C19" s="6"/>
      <c r="D19" s="6" t="s">
        <v>159</v>
      </c>
      <c r="E19" s="6"/>
      <c r="F19" s="6"/>
      <c r="G19" s="6"/>
      <c r="H19" s="14" t="s">
        <v>160</v>
      </c>
      <c r="I19" s="6"/>
      <c r="J19" s="6"/>
      <c r="K19" s="6"/>
    </row>
    <row r="20" s="1" customFormat="1" ht="34" customHeight="1" spans="1:11">
      <c r="A20" s="6"/>
      <c r="B20" s="6"/>
      <c r="C20" s="6" t="s">
        <v>161</v>
      </c>
      <c r="D20" s="6" t="s">
        <v>162</v>
      </c>
      <c r="E20" s="6"/>
      <c r="F20" s="6"/>
      <c r="G20" s="6"/>
      <c r="H20" s="6" t="s">
        <v>156</v>
      </c>
      <c r="I20" s="6"/>
      <c r="J20" s="6"/>
      <c r="K20" s="6"/>
    </row>
    <row r="21" s="1" customFormat="1" ht="34" customHeight="1" spans="1:11">
      <c r="A21" s="6"/>
      <c r="B21" s="6"/>
      <c r="C21" s="6"/>
      <c r="D21" s="6" t="s">
        <v>163</v>
      </c>
      <c r="E21" s="6"/>
      <c r="F21" s="6"/>
      <c r="G21" s="6"/>
      <c r="H21" s="6" t="s">
        <v>164</v>
      </c>
      <c r="I21" s="6"/>
      <c r="J21" s="6"/>
      <c r="K21" s="6"/>
    </row>
    <row r="22" s="1" customFormat="1" ht="34" customHeight="1" spans="1:11">
      <c r="A22" s="6"/>
      <c r="B22" s="6"/>
      <c r="C22" s="6"/>
      <c r="D22" s="6" t="s">
        <v>165</v>
      </c>
      <c r="E22" s="6"/>
      <c r="F22" s="6"/>
      <c r="G22" s="6"/>
      <c r="H22" s="14">
        <v>1</v>
      </c>
      <c r="I22" s="6"/>
      <c r="J22" s="6"/>
      <c r="K22" s="6"/>
    </row>
    <row r="23" s="1" customFormat="1" ht="34" customHeight="1" spans="1:11">
      <c r="A23" s="6"/>
      <c r="B23" s="6"/>
      <c r="C23" s="6" t="s">
        <v>166</v>
      </c>
      <c r="D23" s="6" t="s">
        <v>167</v>
      </c>
      <c r="E23" s="6"/>
      <c r="F23" s="6"/>
      <c r="G23" s="6"/>
      <c r="H23" s="14" t="s">
        <v>168</v>
      </c>
      <c r="I23" s="6"/>
      <c r="J23" s="6"/>
      <c r="K23" s="6"/>
    </row>
    <row r="24" s="1" customFormat="1" ht="34" customHeight="1" spans="1:11">
      <c r="A24" s="6"/>
      <c r="B24" s="6"/>
      <c r="C24" s="6"/>
      <c r="D24" s="6" t="s">
        <v>169</v>
      </c>
      <c r="E24" s="6"/>
      <c r="F24" s="6"/>
      <c r="G24" s="6"/>
      <c r="H24" s="6" t="s">
        <v>170</v>
      </c>
      <c r="I24" s="6"/>
      <c r="J24" s="6"/>
      <c r="K24" s="6"/>
    </row>
    <row r="25" s="1" customFormat="1" ht="34" customHeight="1" spans="1:11">
      <c r="A25" s="6"/>
      <c r="B25" s="6"/>
      <c r="C25" s="6"/>
      <c r="D25" s="6" t="s">
        <v>171</v>
      </c>
      <c r="E25" s="6"/>
      <c r="F25" s="6"/>
      <c r="G25" s="6"/>
      <c r="H25" s="6" t="s">
        <v>172</v>
      </c>
      <c r="I25" s="6"/>
      <c r="J25" s="6"/>
      <c r="K25" s="6"/>
    </row>
    <row r="26" s="1" customFormat="1" ht="34" customHeight="1" spans="1:11">
      <c r="A26" s="6"/>
      <c r="B26" s="6" t="s">
        <v>173</v>
      </c>
      <c r="C26" s="6" t="s">
        <v>174</v>
      </c>
      <c r="D26" s="6" t="s">
        <v>175</v>
      </c>
      <c r="E26" s="6"/>
      <c r="F26" s="6"/>
      <c r="G26" s="6"/>
      <c r="H26" s="14" t="s">
        <v>176</v>
      </c>
      <c r="I26" s="6"/>
      <c r="J26" s="6"/>
      <c r="K26" s="6"/>
    </row>
    <row r="27" s="1" customFormat="1" ht="34" customHeight="1" spans="1:11">
      <c r="A27" s="6"/>
      <c r="B27" s="6"/>
      <c r="C27" s="6"/>
      <c r="D27" s="6" t="s">
        <v>177</v>
      </c>
      <c r="E27" s="6"/>
      <c r="F27" s="6"/>
      <c r="G27" s="6"/>
      <c r="H27" s="6" t="s">
        <v>156</v>
      </c>
      <c r="I27" s="6"/>
      <c r="J27" s="6"/>
      <c r="K27" s="6"/>
    </row>
    <row r="28" s="1" customFormat="1" ht="34" customHeight="1" spans="1:11">
      <c r="A28" s="6"/>
      <c r="B28" s="6"/>
      <c r="C28" s="6" t="s">
        <v>178</v>
      </c>
      <c r="D28" s="6" t="s">
        <v>179</v>
      </c>
      <c r="E28" s="6"/>
      <c r="F28" s="6"/>
      <c r="G28" s="6"/>
      <c r="H28" s="6" t="s">
        <v>180</v>
      </c>
      <c r="I28" s="6"/>
      <c r="J28" s="6"/>
      <c r="K28" s="18"/>
    </row>
    <row r="29" s="1" customFormat="1" ht="34" customHeight="1" spans="1:11">
      <c r="A29" s="6"/>
      <c r="B29" s="6"/>
      <c r="C29" s="6"/>
      <c r="D29" s="6" t="s">
        <v>181</v>
      </c>
      <c r="E29" s="6"/>
      <c r="F29" s="6"/>
      <c r="G29" s="6"/>
      <c r="H29" s="6" t="s">
        <v>182</v>
      </c>
      <c r="I29" s="6"/>
      <c r="J29" s="6"/>
      <c r="K29" s="6"/>
    </row>
    <row r="30" s="1" customFormat="1" ht="34" customHeight="1" spans="1:11">
      <c r="A30" s="6"/>
      <c r="B30" s="6"/>
      <c r="C30" s="6" t="s">
        <v>183</v>
      </c>
      <c r="D30" s="6" t="s">
        <v>184</v>
      </c>
      <c r="E30" s="6"/>
      <c r="F30" s="6"/>
      <c r="G30" s="6"/>
      <c r="H30" s="14">
        <v>1</v>
      </c>
      <c r="I30" s="6"/>
      <c r="J30" s="6"/>
      <c r="K30" s="6"/>
    </row>
    <row r="31" s="1" customFormat="1" ht="34" customHeight="1" spans="1:11">
      <c r="A31" s="6"/>
      <c r="B31" s="6"/>
      <c r="C31" s="6"/>
      <c r="D31" s="6" t="s">
        <v>185</v>
      </c>
      <c r="E31" s="6"/>
      <c r="F31" s="6"/>
      <c r="G31" s="6"/>
      <c r="H31" s="14">
        <v>1</v>
      </c>
      <c r="I31" s="6"/>
      <c r="J31" s="6"/>
      <c r="K31" s="6"/>
    </row>
    <row r="32" s="1" customFormat="1" ht="34" customHeight="1" spans="1:11">
      <c r="A32" s="6"/>
      <c r="B32" s="6"/>
      <c r="C32" s="6" t="s">
        <v>186</v>
      </c>
      <c r="D32" s="6" t="s">
        <v>187</v>
      </c>
      <c r="E32" s="6"/>
      <c r="F32" s="6"/>
      <c r="G32" s="6"/>
      <c r="H32" s="14">
        <v>1</v>
      </c>
      <c r="I32" s="6"/>
      <c r="J32" s="6"/>
      <c r="K32" s="6"/>
    </row>
    <row r="33" s="1" customFormat="1" ht="34" customHeight="1" spans="1:11">
      <c r="A33" s="6"/>
      <c r="B33" s="6"/>
      <c r="C33" s="6"/>
      <c r="D33" s="6" t="s">
        <v>188</v>
      </c>
      <c r="E33" s="6"/>
      <c r="F33" s="6"/>
      <c r="G33" s="6"/>
      <c r="H33" s="14">
        <v>1</v>
      </c>
      <c r="I33" s="6"/>
      <c r="J33" s="6"/>
      <c r="K33" s="6"/>
    </row>
    <row r="34" s="1" customFormat="1" ht="34" customHeight="1" spans="1:11">
      <c r="A34" s="6"/>
      <c r="B34" s="6"/>
      <c r="C34" s="6"/>
      <c r="D34" s="6" t="s">
        <v>189</v>
      </c>
      <c r="E34" s="6"/>
      <c r="F34" s="6"/>
      <c r="G34" s="6"/>
      <c r="H34" s="6" t="s">
        <v>190</v>
      </c>
      <c r="I34" s="6"/>
      <c r="J34" s="6"/>
      <c r="K34" s="6"/>
    </row>
    <row r="35" s="1" customFormat="1" ht="34" customHeight="1" spans="1:11">
      <c r="A35" s="6"/>
      <c r="B35" s="6" t="s">
        <v>191</v>
      </c>
      <c r="C35" s="6" t="s">
        <v>192</v>
      </c>
      <c r="D35" s="6" t="s">
        <v>193</v>
      </c>
      <c r="E35" s="6"/>
      <c r="F35" s="6"/>
      <c r="G35" s="6"/>
      <c r="H35" s="6" t="s">
        <v>194</v>
      </c>
      <c r="I35" s="6"/>
      <c r="J35" s="6"/>
      <c r="K35" s="6"/>
    </row>
    <row r="36" s="1" customFormat="1" ht="34" customHeight="1" spans="1:11">
      <c r="A36" s="6"/>
      <c r="B36" s="6"/>
      <c r="C36" s="6"/>
      <c r="D36" s="6" t="s">
        <v>195</v>
      </c>
      <c r="E36" s="6"/>
      <c r="F36" s="6"/>
      <c r="G36" s="6"/>
      <c r="H36" s="6" t="s">
        <v>194</v>
      </c>
      <c r="I36" s="6"/>
      <c r="J36" s="6"/>
      <c r="K36" s="6"/>
    </row>
    <row r="37" s="1" customFormat="1" ht="34" customHeight="1" spans="1:11">
      <c r="A37" s="6"/>
      <c r="B37" s="6"/>
      <c r="C37" s="6"/>
      <c r="D37" s="6" t="s">
        <v>196</v>
      </c>
      <c r="E37" s="6"/>
      <c r="F37" s="6"/>
      <c r="G37" s="6"/>
      <c r="H37" s="6" t="s">
        <v>194</v>
      </c>
      <c r="I37" s="6"/>
      <c r="J37" s="6"/>
      <c r="K37" s="6"/>
    </row>
  </sheetData>
  <mergeCells count="81">
    <mergeCell ref="A1:B1"/>
    <mergeCell ref="A2:K2"/>
    <mergeCell ref="A3:K3"/>
    <mergeCell ref="A4:D4"/>
    <mergeCell ref="E4:K4"/>
    <mergeCell ref="A5:C5"/>
    <mergeCell ref="E5:K5"/>
    <mergeCell ref="E8:G8"/>
    <mergeCell ref="H8:K8"/>
    <mergeCell ref="E9:G9"/>
    <mergeCell ref="H9:K9"/>
    <mergeCell ref="E12:G12"/>
    <mergeCell ref="H12:J12"/>
    <mergeCell ref="D13:G13"/>
    <mergeCell ref="H13:J13"/>
    <mergeCell ref="D14:G14"/>
    <mergeCell ref="H14:J14"/>
    <mergeCell ref="D15:G15"/>
    <mergeCell ref="H15:J15"/>
    <mergeCell ref="D16:G16"/>
    <mergeCell ref="H16:J16"/>
    <mergeCell ref="D17:G17"/>
    <mergeCell ref="H17:J17"/>
    <mergeCell ref="E18:G18"/>
    <mergeCell ref="H18:J18"/>
    <mergeCell ref="D19:G19"/>
    <mergeCell ref="H19:J19"/>
    <mergeCell ref="D20:G20"/>
    <mergeCell ref="H20:J20"/>
    <mergeCell ref="D21:G21"/>
    <mergeCell ref="H21:J21"/>
    <mergeCell ref="D22:G22"/>
    <mergeCell ref="H22:J22"/>
    <mergeCell ref="D23:G23"/>
    <mergeCell ref="H23:J23"/>
    <mergeCell ref="D24:G24"/>
    <mergeCell ref="H24:J24"/>
    <mergeCell ref="D25:G25"/>
    <mergeCell ref="H25:J25"/>
    <mergeCell ref="D26:G26"/>
    <mergeCell ref="H26:J26"/>
    <mergeCell ref="D27:G27"/>
    <mergeCell ref="H27:J27"/>
    <mergeCell ref="D28:G28"/>
    <mergeCell ref="H28:J28"/>
    <mergeCell ref="D29:G29"/>
    <mergeCell ref="H29:J29"/>
    <mergeCell ref="D30:G30"/>
    <mergeCell ref="H30:J30"/>
    <mergeCell ref="D31:G31"/>
    <mergeCell ref="H31:J31"/>
    <mergeCell ref="D32:G32"/>
    <mergeCell ref="H32:J32"/>
    <mergeCell ref="D33:G33"/>
    <mergeCell ref="H33:J33"/>
    <mergeCell ref="D34:G34"/>
    <mergeCell ref="H34:J34"/>
    <mergeCell ref="D35:G35"/>
    <mergeCell ref="H35:J35"/>
    <mergeCell ref="D36:G36"/>
    <mergeCell ref="H36:J36"/>
    <mergeCell ref="D37:G37"/>
    <mergeCell ref="H37:J37"/>
    <mergeCell ref="A10:A11"/>
    <mergeCell ref="A12:A37"/>
    <mergeCell ref="B13:B25"/>
    <mergeCell ref="B26:B34"/>
    <mergeCell ref="B35:B37"/>
    <mergeCell ref="C13:C15"/>
    <mergeCell ref="C16:C19"/>
    <mergeCell ref="C20:C22"/>
    <mergeCell ref="C23:C25"/>
    <mergeCell ref="C26:C27"/>
    <mergeCell ref="C28:C29"/>
    <mergeCell ref="C30:C31"/>
    <mergeCell ref="C32:C34"/>
    <mergeCell ref="C35:C37"/>
    <mergeCell ref="A6:D9"/>
    <mergeCell ref="E6:G7"/>
    <mergeCell ref="H6:K7"/>
    <mergeCell ref="B10:K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2026年医院全面预算表</vt:lpstr>
      <vt:lpstr>附表1.2026年医院事业收入预算表（自有资金）</vt:lpstr>
      <vt:lpstr>附表2.2026年财政一般公共预算支出表</vt:lpstr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赵洁萍</dc:creator>
  <cp:lastModifiedBy>韵</cp:lastModifiedBy>
  <dcterms:created xsi:type="dcterms:W3CDTF">2021-11-19T07:18:00Z</dcterms:created>
  <cp:lastPrinted>2023-05-16T06:53:00Z</cp:lastPrinted>
  <dcterms:modified xsi:type="dcterms:W3CDTF">2026-06-25T10:29:45Z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3203BC3F33514177A5DBE94257DFC5AD_13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